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819" firstSheet="29" activeTab="32"/>
  </bookViews>
  <sheets>
    <sheet name="1-1砚山县一般公共预算收入情况表" sheetId="28" r:id="rId1"/>
    <sheet name="1-2砚山县一般公共预算支出情况表" sheetId="29" r:id="rId2"/>
    <sheet name="1-3砚山县本级一般公共预算收入情况表" sheetId="31" r:id="rId3"/>
    <sheet name="1-4砚山县本级一般公共预算支出情况表（公开到项级）" sheetId="33" r:id="rId4"/>
    <sheet name="1-5砚山县本级一般公共预算基本支出情况表（公开到款级）" sheetId="132" r:id="rId5"/>
    <sheet name="1-6砚山县一般公共预算支出表（州、市对下转移支付项目）" sheetId="35" r:id="rId6"/>
    <sheet name="1-7砚山县本级分地区税收返还和转移支付预算表" sheetId="36" r:id="rId7"/>
    <sheet name="1-8砚山县本级“三公”经费预算财政拨款情况统计表" sheetId="131" r:id="rId8"/>
    <sheet name="2-1砚山县政府性基金预算收入情况表" sheetId="54" r:id="rId9"/>
    <sheet name="2-2砚山县政府性基金预算支出情况表" sheetId="55" r:id="rId10"/>
    <sheet name="2-3砚山县本级政府性基金预算收入情况表" sheetId="56" r:id="rId11"/>
    <sheet name="2-4砚山县本级政府性基金预算支出情况表（公开到项级）" sheetId="57" r:id="rId12"/>
    <sheet name="2-5砚山县本级政府性基金支出表（州、市对下转移支付）" sheetId="58" r:id="rId13"/>
    <sheet name="3-1砚山县国有资本经营收入预算情况表" sheetId="108" r:id="rId14"/>
    <sheet name="3-2砚山县国有资本经营支出预算情况表（公开到项级）" sheetId="109" r:id="rId15"/>
    <sheet name="3-3砚山县国有资本经营收入预算情况表" sheetId="110" r:id="rId16"/>
    <sheet name="3-4砚山县国有资本经营支出预算情况表（公开到项级）" sheetId="111" r:id="rId17"/>
    <sheet name="3-5 砚山县国有资本经营预算转移支付表 （分地区）" sheetId="129" r:id="rId18"/>
    <sheet name="3-6 砚山县国有资本经营预算转移支付表（分项目）" sheetId="130" r:id="rId19"/>
    <sheet name="4-1砚山县社会保险基金收入预算情况表" sheetId="113" r:id="rId20"/>
    <sheet name="4-2砚山县社会保险基金支出预算情况表" sheetId="114" r:id="rId21"/>
    <sheet name="4-3砚山县本级社会保险基金收入预算情况表" sheetId="117" r:id="rId22"/>
    <sheet name="4-4砚山县本级社会保险基金支出预算情况表" sheetId="118" r:id="rId23"/>
    <sheet name="5-1   2020年地方政府债务限额及余额预算情况表" sheetId="119" r:id="rId24"/>
    <sheet name="5-2  2020年地方政府一般债务余额情况表" sheetId="120" r:id="rId25"/>
    <sheet name="5-3  本级2020年地方政府一般债务余额情况表" sheetId="121" r:id="rId26"/>
    <sheet name="5-4 2020年地方政府专项债务余额情况表" sheetId="122" r:id="rId27"/>
    <sheet name="5-5 本级2020年地方政府专项债务余额情况表（本级）" sheetId="123" r:id="rId28"/>
    <sheet name="5-6 地方政府债券发行及还本付息情况表" sheetId="124" r:id="rId29"/>
    <sheet name="5-7 2021年本级政府专项债务限额和余额情况表" sheetId="125" r:id="rId30"/>
    <sheet name="5-8 2020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1" hidden="1">'1-2砚山县一般公共预算支出情况表'!$A$3:$E$39</definedName>
    <definedName name="_xlnm._FilterDatabase" localSheetId="2" hidden="1">'1-3砚山县本级一般公共预算收入情况表'!$A$3:$E$40</definedName>
    <definedName name="_xlnm._FilterDatabase" localSheetId="3" hidden="1">'1-4砚山县本级一般公共预算支出情况表（公开到项级）'!$A$3:$E$1355</definedName>
    <definedName name="_xlnm._FilterDatabase" localSheetId="4" hidden="1">'1-5砚山县本级一般公共预算基本支出情况表（公开到款级）'!$A$3:$B$32</definedName>
    <definedName name="_xlnm._FilterDatabase" localSheetId="5" hidden="1">'1-6砚山县一般公共预算支出表（州、市对下转移支付项目）'!$A$3:$D$23</definedName>
    <definedName name="_xlnm._FilterDatabase" localSheetId="8" hidden="1">'2-1砚山县政府性基金预算收入情况表'!$A$3:$E$37</definedName>
    <definedName name="_xlnm._FilterDatabase" localSheetId="9" hidden="1">'2-2砚山县政府性基金预算支出情况表'!$A$3:$E$270</definedName>
    <definedName name="_xlnm._FilterDatabase" localSheetId="10" hidden="1">'2-3砚山县本级政府性基金预算收入情况表'!$A$3:$E$37</definedName>
    <definedName name="_xlnm._FilterDatabase" localSheetId="11" hidden="1">'2-4砚山县本级政府性基金预算支出情况表（公开到项级）'!$A$3:$E$271</definedName>
    <definedName name="_xlnm._FilterDatabase" localSheetId="13" hidden="1">'3-1砚山县国有资本经营收入预算情况表'!$A$3:$D$41</definedName>
    <definedName name="_xlnm._FilterDatabase" localSheetId="14" hidden="1">'3-2砚山县国有资本经营支出预算情况表（公开到项级）'!$A$3:$D$28</definedName>
    <definedName name="_xlnm._FilterDatabase" localSheetId="15" hidden="1">'3-3砚山县国有资本经营收入预算情况表'!$A$3:$D$35</definedName>
    <definedName name="_xlnm._FilterDatabase" localSheetId="16" hidden="1">'3-4砚山县国有资本经营支出预算情况表（公开到项级）'!$A$3:$D$21</definedName>
    <definedName name="_xlnm._FilterDatabase" localSheetId="19" hidden="1">'4-1砚山县社会保险基金收入预算情况表'!$A$3:$D$38</definedName>
    <definedName name="_xlnm._FilterDatabase" localSheetId="20" hidden="1">'4-2砚山县社会保险基金支出预算情况表'!$A$3:$D$22</definedName>
    <definedName name="_xlnm._FilterDatabase" localSheetId="21" hidden="1">'4-3砚山县本级社会保险基金收入预算情况表'!$A$3:$D$38</definedName>
    <definedName name="_xlnm._FilterDatabase" localSheetId="22" hidden="1">'4-4砚山县本级社会保险基金支出预算情况表'!$A$3:$D$22</definedName>
    <definedName name="_xlnm._FilterDatabase" localSheetId="0" hidden="1">'1-1砚山县一般公共预算收入情况表'!$A$3:$E$39</definedName>
    <definedName name="_xlnm._FilterDatabase" localSheetId="12" hidden="1">'2-5砚山县本级政府性基金支出表（州、市对下转移支付）'!$A$3:$D$18</definedName>
    <definedName name="_lst_r_地方财政预算表2015年全省汇总_10_科目编码名称">[2]_ESList!$A$1:$A$27</definedName>
    <definedName name="_xlnm.Print_Area" localSheetId="0">'1-1砚山县一般公共预算收入情况表'!$B$1:$E$39</definedName>
    <definedName name="_xlnm.Print_Area" localSheetId="1">'1-2砚山县一般公共预算支出情况表'!$B$1:$E$38</definedName>
    <definedName name="_xlnm.Print_Area" localSheetId="2">'1-3砚山县本级一般公共预算收入情况表'!$B$1:$E$40</definedName>
    <definedName name="_xlnm.Print_Area" localSheetId="3">'1-4砚山县本级一般公共预算支出情况表（公开到项级）'!$B$1:$E$1355</definedName>
    <definedName name="_xlnm.Print_Area" localSheetId="5">'1-6砚山县一般公共预算支出表（州、市对下转移支付项目）'!$A$1:$D$23</definedName>
    <definedName name="_xlnm.Print_Area" localSheetId="6">'1-7砚山县本级分地区税收返还和转移支付预算表'!$A$1:$D$6</definedName>
    <definedName name="_xlnm.Print_Area" localSheetId="8">'2-1砚山县政府性基金预算收入情况表'!$B$1:$E$37</definedName>
    <definedName name="_xlnm.Print_Area" localSheetId="9">'2-2砚山县政府性基金预算支出情况表'!$B$1:$E$269</definedName>
    <definedName name="_xlnm.Print_Area" localSheetId="10">'2-3砚山县本级政府性基金预算收入情况表'!$A$1:$E$37</definedName>
    <definedName name="_xlnm.Print_Area" localSheetId="11">'2-4砚山县本级政府性基金预算支出情况表（公开到项级）'!$A$1:$E$271</definedName>
    <definedName name="_xlnm.Print_Area" localSheetId="12">'2-5砚山县本级政府性基金支出表（州、市对下转移支付）'!$A$1:$D$15</definedName>
    <definedName name="_xlnm.Print_Titles" localSheetId="0">'1-1砚山县一般公共预算收入情况表'!$1:$3</definedName>
    <definedName name="_xlnm.Print_Titles" localSheetId="1">'1-2砚山县一般公共预算支出情况表'!$1:$3</definedName>
    <definedName name="_xlnm.Print_Titles" localSheetId="2">'1-3砚山县本级一般公共预算收入情况表'!$1:$3</definedName>
    <definedName name="_xlnm.Print_Titles" localSheetId="3">'1-4砚山县本级一般公共预算支出情况表（公开到项级）'!$1:$3</definedName>
    <definedName name="_xlnm.Print_Titles" localSheetId="5">'1-6砚山县一般公共预算支出表（州、市对下转移支付项目）'!$1:$3</definedName>
    <definedName name="_xlnm.Print_Titles" localSheetId="6">'1-7砚山县本级分地区税收返还和转移支付预算表'!$1:$3</definedName>
    <definedName name="_xlnm.Print_Titles" localSheetId="8">'2-1砚山县政府性基金预算收入情况表'!$1:$3</definedName>
    <definedName name="_xlnm.Print_Titles" localSheetId="9">'2-2砚山县政府性基金预算支出情况表'!$1:$3</definedName>
    <definedName name="_xlnm.Print_Titles" localSheetId="10">'2-3砚山县本级政府性基金预算收入情况表'!$1:$3</definedName>
    <definedName name="_xlnm.Print_Titles" localSheetId="11">'2-4砚山县本级政府性基金预算支出情况表（公开到项级）'!$1:$3</definedName>
    <definedName name="_xlnm.Print_Titles" localSheetId="12">'2-5砚山县本级政府性基金支出表（州、市对下转移支付）'!$1:$3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'3-1砚山县国有资本经营收入预算情况表'!$A$1:$D$41</definedName>
    <definedName name="_xlnm.Print_Titles" localSheetId="13">'3-1砚山县国有资本经营收入预算情况表'!$1:$3</definedName>
    <definedName name="专项收入年初预算数" localSheetId="13">#REF!</definedName>
    <definedName name="专项收入全年预计数" localSheetId="13">#REF!</definedName>
    <definedName name="_xlnm.Print_Area" localSheetId="14">'3-2砚山县国有资本经营支出预算情况表（公开到项级）'!$A$1:$D$28</definedName>
    <definedName name="_xlnm.Print_Titles" localSheetId="14">'3-2砚山县国有资本经营支出预算情况表（公开到项级）'!$1:$3</definedName>
    <definedName name="专项收入年初预算数" localSheetId="14">#REF!</definedName>
    <definedName name="专项收入全年预计数" localSheetId="14">#REF!</definedName>
    <definedName name="_xlnm.Print_Area" localSheetId="15">'3-3砚山县国有资本经营收入预算情况表'!$A$1:$D$35</definedName>
    <definedName name="_xlnm.Print_Titles" localSheetId="15">'3-3砚山县国有资本经营收入预算情况表'!$1:$3</definedName>
    <definedName name="专项收入年初预算数" localSheetId="15">#REF!</definedName>
    <definedName name="专项收入全年预计数" localSheetId="15">#REF!</definedName>
    <definedName name="_xlnm.Print_Area" localSheetId="16">'3-4砚山县国有资本经营支出预算情况表（公开到项级）'!$A$1:$D$21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'4-1砚山县社会保险基金收入预算情况表'!$A$1:$D$38</definedName>
    <definedName name="_xlnm.Print_Titles" localSheetId="19">'4-1砚山县社会保险基金收入预算情况表'!$1:$3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'4-2砚山县社会保险基金支出预算情况表'!$A$1:$D$22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'4-3砚山县本级社会保险基金收入预算情况表'!$A$1:$D$38</definedName>
    <definedName name="_xlnm.Print_Titles" localSheetId="21">'4-3砚山县本级社会保险基金收入预算情况表'!$1:$3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'4-4砚山县本级社会保险基金支出预算情况表'!$A$1:$D$22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'1-5砚山县本级一般公共预算基本支出情况表（公开到款级）'!$A$1:$B$32</definedName>
    <definedName name="_xlnm.Print_Titles" localSheetId="4">'1-5砚山县本级一般公共预算基本支出情况表（公开到款级）'!$1:$3</definedName>
  </definedNames>
  <calcPr calcId="144525" fullPrecision="0"/>
</workbook>
</file>

<file path=xl/sharedStrings.xml><?xml version="1.0" encoding="utf-8"?>
<sst xmlns="http://schemas.openxmlformats.org/spreadsheetml/2006/main" count="4679" uniqueCount="3321">
  <si>
    <t>1-1  2021年砚山县一般公共预算收入情况表</t>
  </si>
  <si>
    <t>单位：万元</t>
  </si>
  <si>
    <t>科目编码</t>
  </si>
  <si>
    <t>项目</t>
  </si>
  <si>
    <t>2020年执行数</t>
  </si>
  <si>
    <t>2021年预算数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</si>
  <si>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</si>
  <si>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</si>
  <si>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</si>
  <si>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</si>
  <si>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</si>
  <si>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</si>
  <si>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</si>
  <si>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</si>
  <si>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</si>
  <si>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</si>
  <si>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</si>
  <si>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</si>
  <si>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</si>
  <si>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</si>
  <si>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</si>
  <si>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</si>
  <si>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</si>
  <si>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</si>
  <si>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</si>
  <si>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</si>
  <si>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</si>
  <si>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</si>
  <si>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</si>
  <si>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</si>
  <si>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</si>
  <si>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</si>
  <si>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</si>
  <si>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</si>
  <si>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</si>
  <si>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</si>
  <si>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</si>
  <si>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</si>
  <si>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</si>
  <si>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</si>
  <si>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</si>
  <si>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</si>
  <si>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</si>
  <si>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</si>
  <si>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</si>
  <si>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</si>
  <si>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</si>
  <si>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</si>
  <si>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</si>
  <si>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</si>
  <si>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</si>
  <si>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</si>
  <si>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</si>
  <si>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</si>
  <si>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</si>
  <si>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</si>
  <si>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</si>
  <si>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砚山县一般公共预算收入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</si>
  <si>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</si>
  <si>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</si>
  <si>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</si>
  <si>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</si>
  <si>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</si>
  <si>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</si>
  <si>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</si>
  <si>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</si>
  <si>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</si>
  <si>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2021年砚山县一般公共预算支出情况表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</si>
  <si>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</si>
  <si>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</si>
  <si>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</si>
  <si>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</si>
  <si>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</si>
  <si>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</si>
  <si>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</si>
  <si>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</si>
  <si>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</si>
  <si>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</si>
  <si>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</si>
  <si>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</si>
  <si>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</si>
  <si>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</si>
  <si>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</si>
  <si>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</si>
  <si>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</si>
  <si>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</si>
  <si>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</si>
  <si>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</si>
  <si>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</si>
  <si>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</si>
  <si>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</si>
  <si>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</si>
  <si>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</si>
  <si>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</si>
  <si>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</si>
  <si>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</si>
  <si>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</si>
  <si>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</si>
  <si>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</si>
  <si>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</si>
  <si>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</si>
  <si>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</si>
  <si>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</si>
  <si>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</si>
  <si>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</si>
  <si>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</si>
  <si>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</si>
  <si>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</si>
  <si>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</si>
  <si>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</si>
  <si>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</si>
  <si>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</si>
  <si>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</si>
  <si>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</si>
  <si>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</si>
  <si>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</si>
  <si>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</si>
  <si>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</si>
  <si>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砚山县一般公共预算支出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</si>
  <si>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</si>
  <si>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</si>
  <si>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</si>
  <si>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</si>
  <si>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</si>
  <si>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</si>
  <si>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</si>
  <si>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</si>
  <si>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2021年砚山县本级一般公共预算收入情况表</t>
  </si>
  <si>
    <t>2020年预算数</t>
  </si>
  <si>
    <t>比上年预算数增长%</t>
  </si>
  <si>
    <r>
      <rPr>
        <sz val="14"/>
        <rFont val="宋体"/>
        <charset val="134"/>
      </rPr>
      <t>10199</t>
    </r>
  </si>
  <si>
    <t>砚山县本级一般公共预算收入</t>
  </si>
  <si>
    <t xml:space="preserve">   上解收入</t>
  </si>
  <si>
    <t>1-4  2021年砚山县本级一般公共预算支出情况表</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</si>
  <si>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</si>
  <si>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</si>
  <si>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</si>
  <si>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</si>
  <si>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</si>
  <si>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</si>
  <si>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</si>
  <si>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</si>
  <si>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</si>
  <si>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</si>
  <si>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</si>
  <si>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</si>
  <si>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</si>
  <si>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</si>
  <si>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</si>
  <si>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</si>
  <si>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</si>
  <si>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</si>
  <si>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</si>
  <si>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</si>
  <si>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</si>
  <si>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</si>
  <si>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</si>
  <si>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</si>
  <si>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</si>
  <si>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</si>
  <si>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</si>
  <si>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</si>
  <si>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</si>
  <si>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</si>
  <si>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</si>
  <si>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</si>
  <si>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</si>
  <si>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</si>
  <si>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</si>
  <si>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</si>
  <si>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</si>
  <si>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</si>
  <si>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</si>
  <si>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</si>
  <si>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</si>
  <si>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</si>
  <si>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</si>
  <si>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</si>
  <si>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</si>
  <si>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</si>
  <si>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</si>
  <si>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</si>
  <si>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</si>
  <si>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</si>
  <si>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</si>
  <si>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</si>
  <si>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</si>
  <si>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</si>
  <si>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</si>
  <si>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</si>
  <si>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</si>
  <si>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</si>
  <si>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</si>
  <si>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</si>
  <si>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</si>
  <si>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</si>
  <si>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</si>
  <si>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</si>
  <si>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</si>
  <si>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</si>
  <si>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</si>
  <si>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</si>
  <si>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</si>
  <si>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</si>
  <si>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</si>
  <si>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</si>
  <si>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</si>
  <si>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</si>
  <si>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</si>
  <si>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</si>
  <si>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</si>
  <si>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</si>
  <si>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</si>
  <si>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</si>
  <si>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</si>
  <si>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</si>
  <si>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</si>
  <si>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</si>
  <si>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</si>
  <si>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</si>
  <si>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</si>
  <si>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</si>
  <si>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</si>
  <si>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</si>
  <si>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</si>
  <si>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</si>
  <si>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</si>
  <si>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</si>
  <si>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</si>
  <si>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</si>
  <si>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</si>
  <si>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</si>
  <si>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</si>
  <si>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</si>
  <si>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</si>
  <si>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</si>
  <si>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</si>
  <si>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</si>
  <si>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</si>
  <si>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</si>
  <si>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</si>
  <si>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</si>
  <si>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</si>
  <si>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</si>
  <si>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</si>
  <si>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</si>
  <si>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</si>
  <si>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</si>
  <si>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</si>
  <si>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</si>
  <si>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</si>
  <si>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</si>
  <si>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</si>
  <si>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</si>
  <si>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</si>
  <si>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</si>
  <si>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</si>
  <si>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</si>
  <si>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</si>
  <si>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</si>
  <si>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</si>
  <si>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</si>
  <si>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</si>
  <si>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</si>
  <si>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</si>
  <si>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</si>
  <si>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</si>
  <si>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</si>
  <si>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</si>
  <si>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</si>
  <si>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</si>
  <si>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</si>
  <si>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</si>
  <si>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</si>
  <si>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</si>
  <si>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</si>
  <si>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</si>
  <si>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</si>
  <si>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</si>
  <si>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</si>
  <si>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</si>
  <si>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</si>
  <si>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</si>
  <si>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</si>
  <si>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</si>
  <si>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</si>
  <si>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</si>
  <si>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</si>
  <si>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</si>
  <si>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</si>
  <si>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</si>
  <si>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</si>
  <si>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</si>
  <si>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</si>
  <si>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</si>
  <si>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</si>
  <si>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</si>
  <si>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</si>
  <si>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</si>
  <si>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</si>
  <si>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</si>
  <si>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</si>
  <si>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</si>
  <si>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</si>
  <si>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</si>
  <si>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</si>
  <si>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</si>
  <si>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</si>
  <si>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</si>
  <si>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</si>
  <si>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</si>
  <si>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</si>
  <si>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</si>
  <si>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</si>
  <si>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</si>
  <si>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</si>
  <si>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</si>
  <si>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</si>
  <si>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</si>
  <si>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</si>
  <si>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</si>
  <si>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</si>
  <si>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</si>
  <si>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</si>
  <si>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</si>
  <si>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</si>
  <si>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</si>
  <si>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</si>
  <si>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</si>
  <si>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</si>
  <si>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</si>
  <si>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</si>
  <si>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</si>
  <si>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</si>
  <si>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</si>
  <si>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</si>
  <si>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</si>
  <si>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</si>
  <si>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</si>
  <si>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</si>
  <si>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</si>
  <si>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</si>
  <si>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</si>
  <si>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</si>
  <si>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</si>
  <si>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</si>
  <si>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</si>
  <si>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</si>
  <si>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</si>
  <si>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</si>
  <si>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</si>
  <si>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</si>
  <si>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</si>
  <si>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</si>
  <si>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</si>
  <si>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</si>
  <si>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</si>
  <si>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</si>
  <si>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</si>
  <si>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</si>
  <si>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</si>
  <si>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</si>
  <si>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</si>
  <si>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</si>
  <si>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</si>
  <si>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</si>
  <si>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</si>
  <si>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</si>
  <si>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</si>
  <si>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</si>
  <si>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</si>
  <si>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</si>
  <si>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</si>
  <si>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</si>
  <si>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</si>
  <si>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</si>
  <si>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</si>
  <si>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</si>
  <si>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</si>
  <si>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</si>
  <si>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</si>
  <si>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</si>
  <si>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</si>
  <si>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</si>
  <si>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</si>
  <si>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</si>
  <si>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</si>
  <si>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</si>
  <si>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</si>
  <si>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</si>
  <si>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</si>
  <si>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</si>
  <si>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</si>
  <si>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</si>
  <si>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</si>
  <si>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</si>
  <si>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</si>
  <si>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</si>
  <si>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</si>
  <si>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</si>
  <si>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</si>
  <si>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</si>
  <si>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</si>
  <si>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</si>
  <si>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</si>
  <si>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</si>
  <si>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</si>
  <si>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</si>
  <si>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</si>
  <si>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</si>
  <si>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</si>
  <si>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</si>
  <si>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</si>
  <si>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</si>
  <si>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</si>
  <si>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</si>
  <si>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</si>
  <si>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</si>
  <si>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</si>
  <si>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</si>
  <si>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</si>
  <si>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</si>
  <si>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</si>
  <si>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</si>
  <si>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</si>
  <si>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</si>
  <si>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</si>
  <si>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</si>
  <si>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</si>
  <si>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</si>
  <si>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</si>
  <si>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</si>
  <si>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</si>
  <si>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</si>
  <si>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</si>
  <si>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</si>
  <si>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</si>
  <si>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</si>
  <si>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</si>
  <si>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</si>
  <si>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</si>
  <si>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</si>
  <si>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</si>
  <si>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</si>
  <si>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</si>
  <si>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</si>
  <si>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</si>
  <si>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</si>
  <si>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</si>
  <si>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</si>
  <si>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</si>
  <si>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</si>
  <si>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</si>
  <si>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</si>
  <si>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</si>
  <si>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</si>
  <si>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</si>
  <si>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</si>
  <si>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</si>
  <si>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</si>
  <si>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</si>
  <si>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</si>
  <si>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</si>
  <si>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</si>
  <si>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</si>
  <si>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</si>
  <si>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</si>
  <si>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</si>
  <si>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</si>
  <si>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</si>
  <si>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</si>
  <si>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</si>
  <si>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</si>
  <si>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</si>
  <si>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</si>
  <si>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</si>
  <si>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</si>
  <si>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</si>
  <si>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</si>
  <si>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</si>
  <si>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</si>
  <si>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</si>
  <si>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</si>
  <si>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</si>
  <si>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</si>
  <si>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</si>
  <si>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</si>
  <si>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</si>
  <si>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</si>
  <si>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</si>
  <si>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</si>
  <si>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</si>
  <si>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</si>
  <si>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</si>
  <si>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</si>
  <si>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</si>
  <si>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</si>
  <si>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</si>
  <si>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</si>
  <si>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</si>
  <si>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</si>
  <si>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</si>
  <si>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</si>
  <si>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</si>
  <si>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</si>
  <si>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</si>
  <si>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</si>
  <si>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</si>
  <si>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</si>
  <si>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</si>
  <si>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</si>
  <si>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</si>
  <si>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</si>
  <si>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</si>
  <si>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</si>
  <si>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</si>
  <si>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</si>
  <si>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</si>
  <si>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</si>
  <si>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</si>
  <si>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</si>
  <si>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</si>
  <si>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</si>
  <si>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</si>
  <si>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</si>
  <si>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</si>
  <si>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</si>
  <si>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</si>
  <si>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</si>
  <si>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</si>
  <si>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</si>
  <si>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</si>
  <si>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</si>
  <si>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</si>
  <si>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</si>
  <si>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</si>
  <si>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</si>
  <si>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</si>
  <si>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</si>
  <si>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</si>
  <si>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</si>
  <si>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</si>
  <si>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</si>
  <si>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</si>
  <si>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</si>
  <si>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</si>
  <si>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</si>
  <si>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</si>
  <si>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</si>
  <si>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</si>
  <si>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</si>
  <si>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</si>
  <si>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</si>
  <si>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</si>
  <si>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</si>
  <si>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</si>
  <si>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</si>
  <si>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</si>
  <si>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</si>
  <si>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</si>
  <si>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</si>
  <si>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</si>
  <si>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</si>
  <si>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</si>
  <si>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</si>
  <si>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</si>
  <si>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</si>
  <si>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</si>
  <si>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</si>
  <si>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</si>
  <si>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</si>
  <si>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</si>
  <si>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</si>
  <si>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</si>
  <si>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</si>
  <si>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</si>
  <si>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</si>
  <si>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</si>
  <si>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</si>
  <si>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</si>
  <si>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</si>
  <si>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</si>
  <si>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</si>
  <si>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</si>
  <si>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</si>
  <si>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</si>
  <si>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</si>
  <si>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</si>
  <si>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</si>
  <si>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</si>
  <si>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</si>
  <si>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</si>
  <si>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</si>
  <si>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</si>
  <si>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</si>
  <si>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</si>
  <si>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</si>
  <si>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</si>
  <si>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</si>
  <si>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</si>
  <si>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</si>
  <si>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</si>
  <si>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</si>
  <si>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</si>
  <si>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</si>
  <si>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</si>
  <si>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</si>
  <si>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</si>
  <si>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</si>
  <si>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</si>
  <si>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</si>
  <si>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</si>
  <si>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</si>
  <si>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</si>
  <si>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</si>
  <si>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</si>
  <si>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</si>
  <si>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</si>
  <si>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</si>
  <si>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</si>
  <si>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</si>
  <si>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</si>
  <si>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</si>
  <si>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</si>
  <si>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</si>
  <si>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</si>
  <si>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</si>
  <si>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</si>
  <si>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</si>
  <si>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</si>
  <si>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</si>
  <si>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</si>
  <si>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</si>
  <si>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</si>
  <si>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</si>
  <si>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</si>
  <si>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</si>
  <si>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</si>
  <si>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</si>
  <si>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</si>
  <si>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</si>
  <si>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</si>
  <si>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</si>
  <si>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</si>
  <si>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</si>
  <si>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</si>
  <si>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</si>
  <si>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</si>
  <si>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</si>
  <si>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</si>
  <si>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</si>
  <si>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</si>
  <si>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</si>
  <si>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</si>
  <si>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</si>
  <si>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</si>
  <si>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</si>
  <si>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</si>
  <si>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</si>
  <si>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</si>
  <si>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</si>
  <si>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</si>
  <si>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</si>
  <si>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</si>
  <si>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</si>
  <si>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</si>
  <si>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</si>
  <si>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</si>
  <si>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</si>
  <si>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</si>
  <si>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</si>
  <si>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</si>
  <si>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</si>
  <si>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</si>
  <si>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</si>
  <si>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</si>
  <si>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</si>
  <si>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</si>
  <si>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</si>
  <si>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</si>
  <si>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</si>
  <si>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</si>
  <si>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</si>
  <si>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</si>
  <si>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</si>
  <si>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</si>
  <si>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</si>
  <si>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</si>
  <si>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</si>
  <si>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</si>
  <si>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</si>
  <si>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</si>
  <si>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</si>
  <si>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</si>
  <si>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</si>
  <si>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</si>
  <si>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</si>
  <si>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</si>
  <si>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</si>
  <si>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</si>
  <si>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</si>
  <si>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</si>
  <si>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</si>
  <si>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</si>
  <si>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</si>
  <si>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</si>
  <si>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</si>
  <si>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</si>
  <si>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</si>
  <si>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</si>
  <si>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</si>
  <si>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</si>
  <si>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</si>
  <si>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</si>
  <si>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</si>
  <si>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</si>
  <si>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</si>
  <si>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</si>
  <si>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</si>
  <si>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</si>
  <si>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</si>
  <si>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</si>
  <si>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</si>
  <si>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</si>
  <si>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</si>
  <si>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</si>
  <si>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</si>
  <si>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</si>
  <si>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</si>
  <si>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</si>
  <si>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</si>
  <si>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</si>
  <si>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</si>
  <si>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</si>
  <si>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</si>
  <si>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</si>
  <si>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</si>
  <si>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</si>
  <si>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</si>
  <si>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</si>
  <si>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</si>
  <si>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</si>
  <si>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</si>
  <si>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</si>
  <si>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</si>
  <si>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</si>
  <si>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</si>
  <si>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</si>
  <si>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</si>
  <si>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</si>
  <si>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</si>
  <si>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</si>
  <si>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</si>
  <si>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</si>
  <si>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</si>
  <si>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</si>
  <si>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</si>
  <si>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</si>
  <si>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</si>
  <si>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</si>
  <si>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</si>
  <si>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</si>
  <si>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</si>
  <si>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</si>
  <si>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</si>
  <si>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</si>
  <si>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</si>
  <si>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</si>
  <si>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</si>
  <si>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</si>
  <si>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</si>
  <si>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</si>
  <si>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</si>
  <si>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</si>
  <si>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</si>
  <si>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</si>
  <si>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</si>
  <si>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</si>
  <si>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</si>
  <si>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</si>
  <si>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</si>
  <si>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</si>
  <si>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</si>
  <si>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</si>
  <si>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</si>
  <si>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</si>
  <si>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</si>
  <si>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</si>
  <si>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</si>
  <si>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</si>
  <si>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</si>
  <si>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</si>
  <si>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</si>
  <si>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</si>
  <si>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</si>
  <si>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</si>
  <si>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</si>
  <si>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</si>
  <si>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</si>
  <si>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</si>
  <si>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</si>
  <si>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</si>
  <si>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</si>
  <si>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</si>
  <si>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</si>
  <si>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</si>
  <si>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</si>
  <si>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</si>
  <si>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</si>
  <si>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</si>
  <si>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</si>
  <si>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</si>
  <si>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</si>
  <si>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</si>
  <si>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</si>
  <si>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</si>
  <si>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</si>
  <si>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</si>
  <si>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</si>
  <si>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</si>
  <si>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</si>
  <si>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</si>
  <si>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</si>
  <si>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</si>
  <si>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</si>
  <si>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</si>
  <si>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</si>
  <si>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</si>
  <si>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</si>
  <si>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</si>
  <si>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</si>
  <si>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</si>
  <si>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</si>
  <si>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</si>
  <si>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</si>
  <si>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</si>
  <si>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</si>
  <si>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</si>
  <si>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</si>
  <si>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</si>
  <si>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</si>
  <si>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</si>
  <si>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</si>
  <si>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</si>
  <si>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</si>
  <si>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</si>
  <si>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</si>
  <si>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</si>
  <si>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</si>
  <si>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</si>
  <si>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</si>
  <si>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</si>
  <si>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</si>
  <si>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</si>
  <si>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</si>
  <si>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</si>
  <si>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</si>
  <si>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</si>
  <si>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</si>
  <si>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</si>
  <si>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</si>
  <si>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</si>
  <si>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</si>
  <si>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</si>
  <si>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</si>
  <si>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</si>
  <si>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</si>
  <si>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</si>
  <si>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</si>
  <si>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</si>
  <si>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</si>
  <si>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</si>
  <si>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</si>
  <si>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</si>
  <si>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</si>
  <si>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</si>
  <si>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</si>
  <si>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</si>
  <si>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</si>
  <si>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</si>
  <si>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</si>
  <si>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</si>
  <si>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</si>
  <si>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</si>
  <si>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</si>
  <si>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</si>
  <si>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</si>
  <si>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</si>
  <si>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</si>
  <si>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</si>
  <si>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</si>
  <si>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</si>
  <si>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</si>
  <si>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</si>
  <si>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</si>
  <si>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</si>
  <si>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</si>
  <si>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</si>
  <si>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</si>
  <si>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</si>
  <si>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</si>
  <si>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</si>
  <si>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</si>
  <si>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</si>
  <si>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</si>
  <si>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</si>
  <si>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</si>
  <si>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</si>
  <si>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</si>
  <si>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</si>
  <si>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</si>
  <si>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</si>
  <si>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</si>
  <si>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</si>
  <si>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</si>
  <si>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</si>
  <si>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</si>
  <si>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</si>
  <si>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</si>
  <si>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</si>
  <si>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</si>
  <si>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</si>
  <si>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</si>
  <si>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</si>
  <si>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</si>
  <si>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</si>
  <si>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</si>
  <si>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</si>
  <si>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</si>
  <si>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</si>
  <si>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</si>
  <si>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</si>
  <si>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</si>
  <si>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</si>
  <si>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</si>
  <si>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</si>
  <si>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</si>
  <si>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</si>
  <si>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</si>
  <si>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</si>
  <si>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</si>
  <si>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</si>
  <si>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</si>
  <si>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</si>
  <si>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</si>
  <si>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</si>
  <si>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</si>
  <si>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</si>
  <si>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</si>
  <si>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</si>
  <si>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</si>
  <si>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</si>
  <si>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</si>
  <si>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</si>
  <si>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</si>
  <si>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</si>
  <si>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</si>
  <si>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</si>
  <si>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</si>
  <si>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</si>
  <si>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</si>
  <si>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</si>
  <si>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</si>
  <si>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</si>
  <si>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</si>
  <si>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</si>
  <si>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</si>
  <si>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</si>
  <si>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</si>
  <si>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</si>
  <si>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</si>
  <si>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</si>
  <si>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</si>
  <si>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</si>
  <si>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</si>
  <si>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</si>
  <si>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</si>
  <si>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</si>
  <si>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</si>
  <si>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</si>
  <si>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</si>
  <si>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</si>
  <si>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</si>
  <si>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</si>
  <si>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</si>
  <si>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</si>
  <si>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</si>
  <si>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</si>
  <si>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</si>
  <si>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</si>
  <si>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</si>
  <si>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</si>
  <si>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</si>
  <si>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</si>
  <si>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</si>
  <si>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</si>
  <si>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</si>
  <si>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</si>
  <si>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</si>
  <si>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</si>
  <si>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</si>
  <si>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</si>
  <si>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</si>
  <si>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</si>
  <si>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</si>
  <si>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</si>
  <si>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</si>
  <si>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</si>
  <si>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</si>
  <si>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</si>
  <si>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</si>
  <si>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</si>
  <si>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</si>
  <si>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</si>
  <si>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</si>
  <si>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</si>
  <si>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</si>
  <si>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</si>
  <si>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</si>
  <si>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</si>
  <si>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</si>
  <si>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</si>
  <si>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</si>
  <si>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</si>
  <si>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</si>
  <si>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</si>
  <si>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</si>
  <si>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</si>
  <si>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</si>
  <si>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</si>
  <si>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</si>
  <si>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</si>
  <si>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</si>
  <si>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</si>
  <si>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</si>
  <si>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</si>
  <si>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</si>
  <si>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</si>
  <si>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</si>
  <si>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</si>
  <si>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</si>
  <si>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</si>
  <si>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</si>
  <si>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</si>
  <si>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</si>
  <si>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</si>
  <si>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</si>
  <si>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</si>
  <si>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</si>
  <si>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</si>
  <si>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</si>
  <si>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</si>
  <si>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</si>
  <si>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</si>
  <si>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</si>
  <si>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</si>
  <si>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</si>
  <si>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</si>
  <si>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</si>
  <si>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</si>
  <si>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</si>
  <si>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</si>
  <si>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</si>
  <si>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</si>
  <si>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</si>
  <si>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</si>
  <si>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</si>
  <si>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</si>
  <si>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</si>
  <si>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</si>
  <si>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</si>
  <si>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</si>
  <si>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</si>
  <si>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</si>
  <si>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</si>
  <si>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</si>
  <si>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</si>
  <si>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</si>
  <si>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</si>
  <si>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</si>
  <si>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</si>
  <si>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</si>
  <si>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</si>
  <si>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</si>
  <si>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</si>
  <si>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</si>
  <si>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</si>
  <si>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</si>
  <si>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</si>
  <si>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</si>
  <si>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</si>
  <si>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</si>
  <si>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</si>
  <si>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</si>
  <si>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</si>
  <si>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</si>
  <si>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</si>
  <si>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</si>
  <si>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</si>
  <si>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</si>
  <si>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</si>
  <si>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</si>
  <si>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</si>
  <si>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</si>
  <si>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</si>
  <si>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</si>
  <si>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</si>
  <si>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</si>
  <si>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</si>
  <si>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</si>
  <si>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</si>
  <si>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</si>
  <si>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</si>
  <si>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</si>
  <si>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</si>
  <si>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</si>
  <si>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</si>
  <si>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</si>
  <si>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</si>
  <si>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</si>
  <si>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</si>
  <si>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</si>
  <si>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</si>
  <si>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</si>
  <si>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</si>
  <si>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</si>
  <si>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</si>
  <si>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</si>
  <si>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</si>
  <si>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</si>
  <si>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</si>
  <si>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</si>
  <si>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</si>
  <si>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</si>
  <si>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</si>
  <si>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</si>
  <si>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</si>
  <si>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</si>
  <si>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</si>
  <si>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</si>
  <si>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</si>
  <si>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</si>
  <si>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</si>
  <si>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</si>
  <si>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</si>
  <si>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</si>
  <si>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</si>
  <si>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</si>
  <si>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</si>
  <si>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</si>
  <si>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</si>
  <si>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</si>
  <si>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</si>
  <si>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</si>
  <si>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</si>
  <si>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</si>
  <si>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</si>
  <si>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</si>
  <si>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</si>
  <si>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</si>
  <si>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</si>
  <si>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</si>
  <si>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</si>
  <si>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</si>
  <si>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</si>
  <si>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</si>
  <si>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</si>
  <si>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</si>
  <si>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</si>
  <si>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</si>
  <si>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</si>
  <si>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</si>
  <si>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</si>
  <si>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</si>
  <si>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</si>
  <si>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</si>
  <si>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</si>
  <si>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</si>
  <si>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</si>
  <si>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</si>
  <si>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</si>
  <si>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</si>
  <si>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</si>
  <si>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</si>
  <si>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</si>
  <si>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</si>
  <si>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</si>
  <si>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</si>
  <si>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</si>
  <si>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</si>
  <si>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</si>
  <si>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</si>
  <si>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</si>
  <si>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</si>
  <si>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</si>
  <si>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</si>
  <si>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</si>
  <si>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</si>
  <si>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</si>
  <si>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</si>
  <si>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</si>
  <si>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</si>
  <si>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</si>
  <si>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</si>
  <si>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</si>
  <si>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</si>
  <si>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</si>
  <si>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</si>
  <si>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</si>
  <si>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</si>
  <si>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</si>
  <si>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</si>
  <si>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</si>
  <si>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</si>
  <si>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</si>
  <si>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</si>
  <si>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</si>
  <si>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</si>
  <si>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</si>
  <si>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</si>
  <si>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</si>
  <si>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</si>
  <si>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</si>
  <si>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</si>
  <si>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</si>
  <si>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</si>
  <si>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</si>
  <si>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</si>
  <si>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</si>
  <si>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</si>
  <si>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</si>
  <si>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</si>
  <si>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</si>
  <si>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</si>
  <si>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</si>
  <si>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</si>
  <si>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</si>
  <si>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</si>
  <si>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</si>
  <si>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</si>
  <si>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</si>
  <si>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</si>
  <si>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</si>
  <si>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</si>
  <si>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</si>
  <si>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</si>
  <si>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</si>
  <si>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</si>
  <si>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</si>
  <si>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</si>
  <si>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</si>
  <si>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</si>
  <si>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</si>
  <si>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</si>
  <si>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</si>
  <si>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</si>
  <si>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</si>
  <si>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</si>
  <si>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</si>
  <si>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</si>
  <si>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</si>
  <si>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</si>
  <si>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</si>
  <si>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</si>
  <si>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</si>
  <si>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</si>
  <si>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</si>
  <si>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</si>
  <si>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</si>
  <si>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</si>
  <si>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</si>
  <si>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</si>
  <si>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</si>
  <si>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</si>
  <si>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</si>
  <si>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</si>
  <si>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</si>
  <si>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</si>
  <si>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</si>
  <si>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</si>
  <si>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</si>
  <si>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</si>
  <si>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</si>
  <si>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</si>
  <si>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</si>
  <si>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</si>
  <si>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</si>
  <si>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</si>
  <si>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</si>
  <si>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</si>
  <si>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</si>
  <si>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</si>
  <si>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</si>
  <si>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</si>
  <si>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</si>
  <si>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</si>
  <si>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</si>
  <si>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</si>
  <si>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</si>
  <si>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</si>
  <si>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</si>
  <si>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</si>
  <si>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</si>
  <si>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</si>
  <si>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</si>
  <si>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</si>
  <si>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</si>
  <si>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</si>
  <si>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</si>
  <si>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</si>
  <si>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</si>
  <si>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</si>
  <si>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</si>
  <si>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</si>
  <si>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</si>
  <si>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</si>
  <si>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</si>
  <si>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</si>
  <si>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</si>
  <si>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</si>
  <si>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</si>
  <si>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</si>
  <si>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</si>
  <si>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</si>
  <si>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</si>
  <si>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</si>
  <si>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</si>
  <si>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</si>
  <si>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</si>
  <si>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</si>
  <si>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</si>
  <si>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</si>
  <si>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</si>
  <si>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</si>
  <si>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</si>
  <si>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</si>
  <si>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</si>
  <si>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</si>
  <si>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</si>
  <si>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</si>
  <si>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</si>
  <si>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</si>
  <si>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</si>
  <si>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</si>
  <si>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</si>
  <si>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</si>
  <si>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</si>
  <si>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</si>
  <si>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</si>
  <si>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</si>
  <si>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</si>
  <si>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</si>
  <si>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</si>
  <si>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</si>
  <si>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</si>
  <si>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</si>
  <si>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</si>
  <si>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</si>
  <si>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</si>
  <si>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</si>
  <si>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</si>
  <si>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</si>
  <si>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</si>
  <si>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</si>
  <si>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</si>
  <si>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</si>
  <si>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</si>
  <si>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</si>
  <si>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</si>
  <si>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</si>
  <si>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</si>
  <si>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</si>
  <si>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</si>
  <si>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</si>
  <si>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</si>
  <si>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</si>
  <si>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</si>
  <si>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</si>
  <si>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</si>
  <si>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</si>
  <si>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</si>
  <si>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</si>
  <si>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</si>
  <si>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</si>
  <si>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</si>
  <si>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</si>
  <si>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</si>
  <si>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</si>
  <si>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</si>
  <si>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</si>
  <si>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</si>
  <si>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</si>
  <si>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</si>
  <si>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</si>
  <si>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</si>
  <si>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</si>
  <si>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</si>
  <si>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</si>
  <si>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</si>
  <si>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</si>
  <si>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</si>
  <si>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</si>
  <si>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</si>
  <si>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</si>
  <si>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</si>
  <si>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</si>
  <si>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</si>
  <si>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</si>
  <si>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</si>
  <si>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</si>
  <si>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</si>
  <si>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</si>
  <si>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</si>
  <si>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</si>
  <si>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</si>
  <si>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</si>
  <si>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</si>
  <si>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</si>
  <si>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</si>
  <si>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</si>
  <si>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</si>
  <si>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</si>
  <si>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</si>
  <si>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</si>
  <si>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</si>
  <si>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</si>
  <si>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</si>
  <si>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</si>
  <si>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</si>
  <si>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</si>
  <si>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</si>
  <si>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</si>
  <si>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</si>
  <si>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</si>
  <si>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</si>
  <si>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</si>
  <si>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</si>
  <si>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</si>
  <si>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</si>
  <si>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</si>
  <si>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</si>
  <si>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</si>
  <si>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</si>
  <si>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</si>
  <si>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</si>
  <si>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</si>
  <si>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</si>
  <si>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</si>
  <si>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</si>
  <si>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</si>
  <si>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</si>
  <si>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</si>
  <si>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</si>
  <si>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</si>
  <si>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</si>
  <si>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</si>
  <si>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</si>
  <si>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</si>
  <si>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</si>
  <si>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</si>
  <si>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</si>
  <si>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</si>
  <si>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</si>
  <si>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</si>
  <si>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</si>
  <si>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</si>
  <si>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</si>
  <si>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</si>
  <si>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</si>
  <si>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</si>
  <si>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</si>
  <si>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</si>
  <si>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</si>
  <si>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</si>
  <si>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</si>
  <si>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</si>
  <si>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</si>
  <si>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</si>
  <si>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</si>
  <si>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</si>
  <si>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</si>
  <si>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</si>
  <si>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</si>
  <si>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</si>
  <si>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</si>
  <si>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</si>
  <si>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</si>
  <si>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</si>
  <si>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</si>
  <si>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</si>
  <si>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</si>
  <si>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</si>
  <si>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</si>
  <si>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</si>
  <si>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</si>
  <si>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</si>
  <si>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</si>
  <si>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</si>
  <si>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</si>
  <si>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</si>
  <si>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</si>
  <si>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</si>
  <si>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</si>
  <si>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</si>
  <si>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</si>
  <si>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</si>
  <si>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</si>
  <si>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</si>
  <si>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</si>
  <si>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</si>
  <si>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</si>
  <si>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</si>
  <si>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</si>
  <si>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</si>
  <si>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</si>
  <si>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</si>
  <si>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</si>
  <si>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</si>
  <si>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</si>
  <si>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</si>
  <si>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</si>
  <si>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</si>
  <si>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</si>
  <si>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</si>
  <si>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</si>
  <si>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</si>
  <si>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</si>
  <si>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</si>
  <si>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</si>
  <si>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</si>
  <si>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</si>
  <si>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</si>
  <si>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</si>
  <si>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</si>
  <si>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</si>
  <si>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</si>
  <si>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</si>
  <si>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</si>
  <si>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</si>
  <si>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</si>
  <si>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</si>
  <si>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</si>
  <si>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</si>
  <si>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</si>
  <si>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</si>
  <si>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</si>
  <si>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</si>
  <si>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</si>
  <si>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</si>
  <si>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</si>
  <si>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</si>
  <si>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</si>
  <si>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</si>
  <si>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</si>
  <si>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</si>
  <si>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</si>
  <si>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</si>
  <si>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</si>
  <si>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</si>
  <si>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</si>
  <si>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</si>
  <si>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</si>
  <si>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</si>
  <si>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</si>
  <si>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</si>
  <si>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</si>
  <si>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</si>
  <si>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</si>
  <si>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</si>
  <si>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</si>
  <si>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</si>
  <si>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</si>
  <si>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</si>
  <si>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</si>
  <si>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</si>
  <si>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</si>
  <si>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</si>
  <si>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</si>
  <si>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</si>
  <si>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</si>
  <si>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</si>
  <si>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</si>
  <si>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</si>
  <si>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</si>
  <si>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</si>
  <si>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</si>
  <si>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</si>
  <si>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</si>
  <si>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</si>
  <si>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</si>
  <si>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</si>
  <si>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</si>
  <si>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</si>
  <si>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</si>
  <si>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</si>
  <si>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</si>
  <si>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</si>
  <si>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</si>
  <si>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</si>
  <si>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</si>
  <si>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</si>
  <si>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</si>
  <si>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</si>
  <si>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</si>
  <si>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</si>
  <si>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</si>
  <si>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</si>
  <si>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</si>
  <si>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</si>
  <si>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</si>
  <si>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</si>
  <si>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</si>
  <si>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</si>
  <si>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</si>
  <si>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</si>
  <si>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</si>
  <si>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</si>
  <si>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</si>
  <si>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</si>
  <si>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</si>
  <si>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</si>
  <si>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</si>
  <si>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</si>
  <si>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</si>
  <si>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</si>
  <si>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</si>
  <si>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</si>
  <si>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</si>
  <si>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</si>
  <si>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</si>
  <si>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</si>
  <si>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</si>
  <si>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</si>
  <si>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</si>
  <si>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</si>
  <si>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</si>
  <si>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</si>
  <si>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</si>
  <si>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</si>
  <si>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</si>
  <si>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</si>
  <si>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</si>
  <si>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</si>
  <si>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</si>
  <si>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</si>
  <si>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</si>
  <si>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</si>
  <si>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</si>
  <si>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</si>
  <si>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</si>
  <si>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</si>
  <si>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</si>
  <si>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</si>
  <si>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</si>
  <si>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</si>
  <si>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</si>
  <si>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</si>
  <si>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</si>
  <si>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</si>
  <si>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</si>
  <si>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</si>
  <si>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</si>
  <si>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</si>
  <si>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</si>
  <si>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</si>
  <si>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</si>
  <si>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</si>
  <si>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</si>
  <si>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</si>
  <si>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</si>
  <si>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</si>
  <si>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</si>
  <si>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</si>
  <si>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</si>
  <si>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</si>
  <si>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</si>
  <si>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</si>
  <si>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</si>
  <si>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</si>
  <si>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</si>
  <si>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</si>
  <si>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</si>
  <si>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</si>
  <si>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</si>
  <si>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</si>
  <si>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</si>
  <si>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</si>
  <si>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</si>
  <si>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</si>
  <si>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</si>
  <si>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</si>
  <si>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</si>
  <si>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</si>
  <si>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</si>
  <si>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</si>
  <si>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</si>
  <si>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</si>
  <si>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</si>
  <si>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</si>
  <si>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</si>
  <si>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</si>
  <si>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</si>
  <si>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</si>
  <si>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</si>
  <si>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</si>
  <si>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</si>
  <si>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</si>
  <si>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</si>
  <si>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</si>
  <si>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</si>
  <si>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</si>
  <si>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</si>
  <si>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</si>
  <si>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</si>
  <si>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</si>
  <si>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</si>
  <si>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</si>
  <si>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</si>
  <si>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</si>
  <si>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</si>
  <si>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</si>
  <si>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</si>
  <si>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</si>
  <si>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</si>
  <si>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</si>
  <si>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</si>
  <si>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</si>
  <si>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</si>
  <si>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</si>
  <si>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</si>
  <si>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</si>
  <si>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</si>
  <si>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</si>
  <si>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</si>
  <si>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</si>
  <si>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</si>
  <si>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</si>
  <si>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</si>
  <si>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</si>
  <si>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</si>
  <si>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</si>
  <si>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</si>
  <si>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</si>
  <si>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</si>
  <si>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</si>
  <si>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</si>
  <si>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</si>
  <si>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</si>
  <si>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</si>
  <si>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</si>
  <si>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</si>
  <si>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</si>
  <si>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</si>
  <si>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</si>
  <si>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</si>
  <si>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</si>
  <si>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</si>
  <si>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</si>
  <si>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</si>
  <si>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</si>
  <si>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</si>
  <si>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</si>
  <si>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</si>
  <si>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</si>
  <si>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</si>
  <si>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</si>
  <si>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</si>
  <si>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</si>
  <si>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</si>
  <si>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</si>
  <si>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</si>
  <si>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</si>
  <si>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</si>
  <si>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</si>
  <si>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</si>
  <si>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</si>
  <si>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</si>
  <si>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</si>
  <si>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</si>
  <si>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</si>
  <si>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</si>
  <si>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</si>
  <si>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</si>
  <si>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</si>
  <si>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</si>
  <si>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</si>
  <si>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</si>
  <si>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</si>
  <si>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</si>
  <si>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</si>
  <si>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</si>
  <si>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</si>
  <si>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</si>
  <si>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</si>
  <si>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</si>
  <si>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</si>
  <si>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</si>
  <si>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</si>
  <si>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</si>
  <si>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</si>
  <si>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</si>
  <si>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</si>
  <si>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</si>
  <si>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</si>
  <si>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</si>
  <si>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</si>
  <si>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</si>
  <si>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</si>
  <si>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</si>
  <si>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</si>
  <si>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</si>
  <si>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</si>
  <si>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</si>
  <si>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</si>
  <si>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</si>
  <si>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</si>
  <si>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</si>
  <si>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</si>
  <si>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</si>
  <si>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</si>
  <si>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</si>
  <si>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</si>
  <si>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</si>
  <si>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</si>
  <si>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</si>
  <si>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</si>
  <si>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</si>
  <si>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</si>
  <si>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</si>
  <si>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</si>
  <si>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</si>
  <si>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</si>
  <si>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</si>
  <si>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</si>
  <si>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</si>
  <si>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</si>
  <si>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</si>
  <si>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</si>
  <si>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</si>
  <si>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</si>
  <si>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</si>
  <si>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</si>
  <si>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</si>
  <si>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</si>
  <si>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</si>
  <si>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</si>
  <si>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</si>
  <si>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</si>
  <si>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</si>
  <si>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</si>
  <si>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</si>
  <si>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</si>
  <si>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</si>
  <si>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</si>
  <si>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</si>
  <si>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</si>
  <si>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</si>
  <si>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</si>
  <si>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</si>
  <si>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</si>
  <si>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</si>
  <si>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</si>
  <si>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</si>
  <si>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</si>
  <si>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</si>
  <si>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</si>
  <si>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</si>
  <si>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</si>
  <si>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</si>
  <si>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</si>
  <si>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</si>
  <si>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</si>
  <si>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</si>
  <si>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</si>
  <si>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</si>
  <si>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</si>
  <si>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</si>
  <si>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</si>
  <si>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</si>
  <si>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</si>
  <si>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</si>
  <si>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</si>
  <si>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</si>
  <si>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</si>
  <si>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</si>
  <si>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</si>
  <si>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</si>
  <si>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</si>
  <si>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</si>
  <si>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</si>
  <si>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</si>
  <si>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</si>
  <si>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</si>
  <si>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</si>
  <si>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</si>
  <si>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</si>
  <si>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</si>
  <si>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</si>
  <si>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</si>
  <si>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</si>
  <si>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</si>
  <si>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</si>
  <si>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</si>
  <si>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</si>
  <si>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</si>
  <si>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</si>
  <si>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</si>
  <si>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</si>
  <si>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</si>
  <si>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</si>
  <si>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</si>
  <si>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</si>
  <si>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</si>
  <si>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</si>
  <si>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</si>
  <si>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</si>
  <si>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</si>
  <si>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</si>
  <si>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</si>
  <si>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</si>
  <si>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</si>
  <si>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</si>
  <si>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</si>
  <si>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</si>
  <si>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</si>
  <si>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</si>
  <si>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</si>
  <si>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</si>
  <si>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</si>
  <si>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</si>
  <si>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</si>
  <si>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</si>
  <si>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</si>
  <si>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</si>
  <si>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</si>
  <si>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</si>
  <si>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</si>
  <si>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</si>
  <si>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</si>
  <si>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</si>
  <si>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</si>
  <si>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</si>
  <si>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</si>
  <si>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</si>
  <si>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</si>
  <si>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</si>
  <si>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</si>
  <si>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</si>
  <si>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</si>
  <si>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</si>
  <si>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</si>
  <si>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</si>
  <si>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</si>
  <si>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</si>
  <si>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</si>
  <si>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</si>
  <si>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</si>
  <si>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</si>
  <si>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</si>
  <si>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</si>
  <si>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</si>
  <si>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</si>
  <si>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</si>
  <si>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</si>
  <si>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</si>
  <si>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</si>
  <si>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</si>
  <si>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</si>
  <si>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</si>
  <si>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</si>
  <si>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</si>
  <si>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</si>
  <si>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</si>
  <si>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</si>
  <si>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</si>
  <si>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</si>
  <si>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</si>
  <si>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</si>
  <si>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</si>
  <si>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</si>
  <si>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</si>
  <si>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</si>
  <si>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</si>
  <si>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</si>
  <si>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</si>
  <si>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</si>
  <si>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</si>
  <si>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</si>
  <si>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</si>
  <si>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</si>
  <si>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</si>
  <si>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</si>
  <si>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</si>
  <si>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</si>
  <si>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</si>
  <si>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</si>
  <si>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</si>
  <si>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</si>
  <si>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</si>
  <si>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</si>
  <si>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</si>
  <si>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</si>
  <si>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</si>
  <si>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</si>
  <si>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</si>
  <si>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</si>
  <si>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</si>
  <si>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</si>
  <si>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</si>
  <si>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</si>
  <si>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</si>
  <si>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</si>
  <si>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</si>
  <si>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</si>
  <si>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</si>
  <si>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</si>
  <si>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</si>
  <si>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</si>
  <si>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</si>
  <si>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</si>
  <si>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</si>
  <si>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</si>
  <si>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</si>
  <si>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</si>
  <si>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</si>
  <si>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</si>
  <si>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</si>
  <si>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</si>
  <si>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</si>
  <si>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</si>
  <si>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</si>
  <si>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</si>
  <si>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</si>
  <si>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</si>
  <si>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</si>
  <si>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</si>
  <si>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</si>
  <si>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</si>
  <si>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</si>
  <si>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</si>
  <si>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</si>
  <si>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</si>
  <si>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</si>
  <si>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</si>
  <si>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</si>
  <si>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</si>
  <si>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</si>
  <si>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</si>
  <si>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</si>
  <si>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</si>
  <si>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</si>
  <si>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</si>
  <si>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</si>
  <si>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</si>
  <si>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</si>
  <si>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</si>
  <si>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</si>
  <si>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</si>
  <si>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</si>
  <si>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</si>
  <si>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</si>
  <si>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</si>
  <si>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</si>
  <si>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</si>
  <si>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</si>
  <si>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</si>
  <si>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</si>
  <si>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</si>
  <si>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</si>
  <si>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</si>
  <si>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</si>
  <si>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</si>
  <si>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</si>
  <si>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</si>
  <si>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</si>
  <si>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</si>
  <si>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</si>
  <si>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</si>
  <si>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</si>
  <si>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</si>
  <si>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</si>
  <si>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</si>
  <si>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</si>
  <si>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</si>
  <si>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</si>
  <si>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</si>
  <si>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</si>
  <si>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</si>
  <si>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</si>
  <si>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</si>
  <si>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</si>
  <si>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</si>
  <si>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</si>
  <si>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</si>
  <si>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</si>
  <si>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</si>
  <si>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</si>
  <si>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</si>
  <si>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</si>
  <si>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</si>
  <si>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</si>
  <si>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</si>
  <si>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</si>
  <si>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</si>
  <si>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</si>
  <si>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</si>
  <si>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</si>
  <si>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</si>
  <si>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</si>
  <si>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</si>
  <si>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</si>
  <si>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</si>
  <si>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</si>
  <si>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</si>
  <si>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</si>
  <si>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</si>
  <si>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</si>
  <si>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</si>
  <si>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</si>
  <si>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</si>
  <si>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</si>
  <si>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</si>
  <si>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</si>
  <si>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</si>
  <si>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</si>
  <si>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</si>
  <si>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</si>
  <si>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</si>
  <si>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</si>
  <si>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</si>
  <si>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</si>
  <si>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</si>
  <si>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</si>
  <si>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</si>
  <si>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</si>
  <si>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</si>
  <si>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</si>
  <si>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</si>
  <si>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</si>
  <si>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</si>
  <si>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</si>
  <si>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</si>
  <si>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</si>
  <si>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</si>
  <si>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</si>
  <si>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</si>
  <si>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</si>
  <si>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</si>
  <si>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</si>
  <si>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</si>
  <si>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</si>
  <si>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</si>
  <si>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</si>
  <si>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</si>
  <si>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</si>
  <si>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</si>
  <si>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</si>
  <si>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</si>
  <si>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</si>
  <si>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</si>
  <si>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</si>
  <si>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</si>
  <si>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</si>
  <si>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</si>
  <si>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</si>
  <si>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</si>
  <si>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</si>
  <si>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</si>
  <si>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</si>
  <si>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</si>
  <si>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</si>
  <si>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</si>
  <si>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</si>
  <si>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</si>
  <si>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</si>
  <si>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</si>
  <si>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</si>
  <si>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</si>
  <si>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</si>
  <si>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</si>
  <si>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</si>
  <si>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</si>
  <si>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</si>
  <si>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</si>
  <si>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</si>
  <si>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</si>
  <si>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</si>
  <si>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</si>
  <si>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</si>
  <si>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</si>
  <si>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</si>
  <si>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</si>
  <si>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</si>
  <si>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</si>
  <si>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</si>
  <si>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</si>
  <si>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</si>
  <si>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</si>
  <si>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</si>
  <si>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</si>
  <si>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</si>
  <si>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</si>
  <si>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</si>
  <si>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</si>
  <si>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</si>
  <si>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</si>
  <si>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</si>
  <si>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</si>
  <si>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</si>
  <si>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</si>
  <si>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</si>
  <si>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</si>
  <si>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</si>
  <si>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</si>
  <si>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</si>
  <si>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</si>
  <si>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</si>
  <si>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</si>
  <si>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</si>
  <si>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</si>
  <si>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</si>
  <si>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</si>
  <si>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</si>
  <si>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</si>
  <si>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</si>
  <si>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</si>
  <si>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</si>
  <si>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</si>
  <si>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</si>
  <si>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</si>
  <si>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</si>
  <si>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</si>
  <si>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</si>
  <si>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</si>
  <si>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</si>
  <si>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</si>
  <si>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</si>
  <si>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</si>
  <si>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</si>
  <si>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</si>
  <si>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</si>
  <si>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</si>
  <si>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</si>
  <si>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</si>
  <si>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</si>
  <si>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</si>
  <si>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</si>
  <si>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</si>
  <si>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</si>
  <si>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</si>
  <si>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</si>
  <si>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</si>
  <si>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</si>
  <si>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</si>
  <si>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</si>
  <si>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</si>
  <si>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</si>
  <si>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</si>
  <si>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</si>
  <si>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</si>
  <si>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</si>
  <si>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</si>
  <si>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</si>
  <si>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</si>
  <si>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</si>
  <si>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</si>
  <si>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</si>
  <si>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</si>
  <si>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</si>
  <si>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</si>
  <si>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</si>
  <si>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</si>
  <si>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</si>
  <si>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</si>
  <si>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</si>
  <si>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</si>
  <si>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</si>
  <si>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</si>
  <si>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</si>
  <si>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</si>
  <si>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</si>
  <si>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</si>
  <si>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</si>
  <si>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</si>
  <si>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</si>
  <si>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</si>
  <si>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</si>
  <si>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</si>
  <si>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</si>
  <si>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</si>
  <si>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</si>
  <si>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</si>
  <si>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</si>
  <si>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</si>
  <si>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</si>
  <si>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</si>
  <si>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</si>
  <si>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</si>
  <si>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</si>
  <si>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</si>
  <si>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</si>
  <si>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</si>
  <si>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</si>
  <si>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</si>
  <si>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</si>
  <si>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</si>
  <si>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</si>
  <si>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</si>
  <si>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</si>
  <si>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</si>
  <si>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</si>
  <si>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</si>
  <si>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</si>
  <si>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</si>
  <si>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</si>
  <si>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</si>
  <si>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</si>
  <si>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</si>
  <si>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</si>
  <si>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</si>
  <si>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</si>
  <si>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</si>
  <si>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</si>
  <si>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</si>
  <si>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</si>
  <si>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</si>
  <si>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</si>
  <si>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</si>
  <si>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</si>
  <si>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</si>
  <si>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</si>
  <si>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</si>
  <si>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</si>
  <si>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</si>
  <si>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</si>
  <si>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</si>
  <si>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</si>
  <si>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</si>
  <si>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</si>
  <si>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</si>
  <si>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</si>
  <si>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</si>
  <si>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</si>
  <si>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</si>
  <si>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</si>
  <si>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</si>
  <si>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</si>
  <si>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</si>
  <si>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</si>
  <si>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</si>
  <si>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</si>
  <si>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</si>
  <si>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</si>
  <si>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</si>
  <si>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</si>
  <si>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</si>
  <si>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</si>
  <si>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</si>
  <si>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</si>
  <si>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</si>
  <si>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</si>
  <si>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</si>
  <si>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</si>
  <si>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</si>
  <si>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</si>
  <si>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</si>
  <si>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</si>
  <si>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</si>
  <si>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</si>
  <si>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</si>
  <si>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</si>
  <si>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</si>
  <si>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</si>
  <si>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</si>
  <si>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</si>
  <si>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</si>
  <si>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</si>
  <si>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</si>
  <si>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</si>
  <si>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</si>
  <si>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</si>
  <si>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</si>
  <si>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</si>
  <si>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</si>
  <si>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</si>
  <si>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</si>
  <si>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</si>
  <si>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</si>
  <si>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</si>
  <si>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</si>
  <si>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</si>
  <si>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</si>
  <si>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</si>
  <si>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</si>
  <si>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</si>
  <si>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</si>
  <si>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</si>
  <si>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</si>
  <si>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</si>
  <si>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</si>
  <si>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</si>
  <si>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</si>
  <si>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</si>
  <si>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</si>
  <si>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</si>
  <si>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</si>
  <si>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</si>
  <si>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</si>
  <si>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</si>
  <si>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</si>
  <si>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</si>
  <si>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</si>
  <si>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</si>
  <si>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</si>
  <si>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</si>
  <si>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</si>
  <si>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</si>
  <si>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</si>
  <si>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砚山县本级一般公共预算支出</t>
  </si>
  <si>
    <t>1-5  2021年砚山县本级一般公共预算政府预算经济分类表（基本支出）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</si>
  <si>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</si>
  <si>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</si>
  <si>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</si>
  <si>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</si>
  <si>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</si>
  <si>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</si>
  <si>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</si>
  <si>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</si>
  <si>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</si>
  <si>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</si>
  <si>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</si>
  <si>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</si>
  <si>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</si>
  <si>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</si>
  <si>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</si>
  <si>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</si>
  <si>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</si>
  <si>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</si>
  <si>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</si>
  <si>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</si>
  <si>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</si>
  <si>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</si>
  <si>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</si>
  <si>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</si>
  <si>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</si>
  <si>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</si>
  <si>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</si>
  <si>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</si>
  <si>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</si>
  <si>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2021年砚山县一般公共预算支出表（州、市对下转移支付项目）</t>
  </si>
  <si>
    <t>项       目</t>
  </si>
  <si>
    <t>其中：延续项目</t>
  </si>
  <si>
    <t>其中：新增项目</t>
  </si>
  <si>
    <t>一般公共服务支出</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</si>
  <si>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</si>
  <si>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</si>
  <si>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</si>
  <si>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</si>
  <si>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</si>
  <si>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</si>
  <si>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</si>
  <si>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</si>
  <si>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</si>
  <si>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</si>
  <si>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</si>
  <si>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</si>
  <si>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</si>
  <si>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</si>
  <si>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</si>
  <si>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</si>
  <si>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</si>
  <si>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</si>
  <si>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</si>
  <si>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1-7  2021年砚山县本级分地区税收返还和转移支付预算表</t>
  </si>
  <si>
    <t>州（市）</t>
  </si>
  <si>
    <t>税收返还</t>
  </si>
  <si>
    <t>转移支付</t>
  </si>
  <si>
    <t>一、提前下达数</t>
  </si>
  <si>
    <t>砚山县</t>
  </si>
  <si>
    <t>二、预算数</t>
  </si>
  <si>
    <t>1-8  2021年砚山县本级“三公”经费预算财政拨款情况统计表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</si>
  <si>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</si>
  <si>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</si>
  <si>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</si>
  <si>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</si>
  <si>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</si>
  <si>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</si>
  <si>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</si>
  <si>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</si>
  <si>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二、2021年“三公”经费增减变化原因说明: (一)因公出国(境)经费预算0万元，与2020年预算持平。主要是因为县级不安排此项预算；(二)公务接待费预算1000万元，与2020年预算相比减少50万元。主要原因是厉行节约，公务接待费同比减少；(三)公务用车运行维护费预算1760万元，与2020年预算相比减少40万元。主要原因 是2021 年公务用车购置费用较上年减少336万元； 2021 年开展乡村振兴和七城创建工作，车辆运行费同比增加296万元。</t>
  </si>
  <si>
    <t>2-1  2021年砚山县政府性基金预算收入情况表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</si>
  <si>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</si>
  <si>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</si>
  <si>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</si>
  <si>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</si>
  <si>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</si>
  <si>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</si>
  <si>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</si>
  <si>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</si>
  <si>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</si>
  <si>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</si>
  <si>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</si>
  <si>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</si>
  <si>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</si>
  <si>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</si>
  <si>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</si>
  <si>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</si>
  <si>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</si>
  <si>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</si>
  <si>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</si>
  <si>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</si>
  <si>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 xml:space="preserve"> -   </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</si>
  <si>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</si>
  <si>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</si>
  <si>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</si>
  <si>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</si>
  <si>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</si>
  <si>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</si>
  <si>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</si>
  <si>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</si>
  <si>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</si>
  <si>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</si>
  <si>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</si>
  <si>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</si>
  <si>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</si>
  <si>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</si>
  <si>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</si>
  <si>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</si>
  <si>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</si>
  <si>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</si>
  <si>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</si>
  <si>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</si>
  <si>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</si>
  <si>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</si>
  <si>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</si>
  <si>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</si>
  <si>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</si>
  <si>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</si>
  <si>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</si>
  <si>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</si>
  <si>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砚山县政府性基金预算收入</t>
  </si>
  <si>
    <t>地方政府专项债务收入</t>
  </si>
  <si>
    <t xml:space="preserve">  政府性基金转移收入</t>
  </si>
  <si>
    <t xml:space="preserve">     政府性基金补助收入</t>
  </si>
  <si>
    <t xml:space="preserve">     抗疫特别国债转移支付收入</t>
  </si>
  <si>
    <t>2-2  2021年砚山县政府性基金预算支出情况表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</si>
  <si>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</si>
  <si>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</si>
  <si>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</si>
  <si>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</si>
  <si>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</si>
  <si>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</si>
  <si>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</si>
  <si>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</si>
  <si>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</si>
  <si>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</si>
  <si>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</si>
  <si>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</si>
  <si>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</si>
  <si>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</si>
  <si>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</si>
  <si>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</si>
  <si>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</si>
  <si>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</si>
  <si>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</si>
  <si>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</si>
  <si>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</si>
  <si>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</si>
  <si>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</si>
  <si>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</si>
  <si>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</si>
  <si>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</si>
  <si>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</si>
  <si>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</si>
  <si>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</si>
  <si>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</si>
  <si>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</si>
  <si>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</si>
  <si>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</si>
  <si>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</si>
  <si>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</si>
  <si>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</si>
  <si>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</si>
  <si>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</si>
  <si>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</si>
  <si>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</si>
  <si>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</si>
  <si>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</si>
  <si>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</si>
  <si>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</si>
  <si>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</si>
  <si>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</si>
  <si>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</si>
  <si>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</si>
  <si>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</si>
  <si>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</si>
  <si>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</si>
  <si>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</si>
  <si>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</si>
  <si>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</si>
  <si>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</si>
  <si>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</si>
  <si>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</si>
  <si>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</si>
  <si>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</si>
  <si>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</si>
  <si>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</si>
  <si>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</si>
  <si>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</si>
  <si>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</si>
  <si>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</si>
  <si>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</si>
  <si>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</si>
  <si>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</si>
  <si>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</si>
  <si>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</si>
  <si>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</si>
  <si>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</si>
  <si>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</si>
  <si>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</si>
  <si>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</si>
  <si>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</si>
  <si>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</si>
  <si>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</si>
  <si>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</si>
  <si>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</si>
  <si>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</si>
  <si>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</si>
  <si>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</si>
  <si>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</si>
  <si>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</si>
  <si>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</si>
  <si>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</si>
  <si>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</si>
  <si>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</si>
  <si>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</si>
  <si>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</si>
  <si>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</si>
  <si>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</si>
  <si>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</si>
  <si>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</si>
  <si>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</si>
  <si>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</si>
  <si>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</si>
  <si>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</si>
  <si>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</si>
  <si>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</si>
  <si>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</si>
  <si>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</si>
  <si>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</si>
  <si>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</si>
  <si>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</si>
  <si>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</si>
  <si>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</si>
  <si>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</si>
  <si>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</si>
  <si>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</si>
  <si>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</si>
  <si>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</si>
  <si>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</si>
  <si>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</si>
  <si>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</si>
  <si>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</si>
  <si>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</si>
  <si>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</si>
  <si>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</si>
  <si>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</si>
  <si>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</si>
  <si>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</si>
  <si>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</si>
  <si>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</si>
  <si>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</si>
  <si>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</si>
  <si>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</si>
  <si>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</si>
  <si>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</si>
  <si>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</si>
  <si>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</si>
  <si>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</si>
  <si>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</si>
  <si>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</si>
  <si>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</si>
  <si>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</si>
  <si>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</si>
  <si>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</si>
  <si>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</si>
  <si>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</si>
  <si>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</si>
  <si>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</si>
  <si>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</si>
  <si>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</si>
  <si>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</si>
  <si>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</si>
  <si>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</si>
  <si>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</si>
  <si>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</si>
  <si>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</si>
  <si>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</si>
  <si>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</si>
  <si>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</si>
  <si>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</si>
  <si>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</si>
  <si>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</si>
  <si>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</si>
  <si>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</si>
  <si>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</si>
  <si>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</si>
  <si>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</si>
  <si>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</si>
  <si>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</si>
  <si>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</si>
  <si>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</si>
  <si>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</si>
  <si>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</si>
  <si>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</si>
  <si>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</si>
  <si>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</si>
  <si>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</si>
  <si>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</si>
  <si>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</si>
  <si>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</si>
  <si>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</si>
  <si>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</si>
  <si>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</si>
  <si>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</si>
  <si>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</si>
  <si>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</si>
  <si>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</si>
  <si>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</si>
  <si>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</si>
  <si>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</si>
  <si>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</si>
  <si>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</si>
  <si>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</si>
  <si>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</si>
  <si>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</si>
  <si>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</si>
  <si>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</si>
  <si>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</si>
  <si>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</si>
  <si>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</si>
  <si>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</si>
  <si>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</si>
  <si>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</si>
  <si>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</si>
  <si>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</si>
  <si>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</si>
  <si>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</si>
  <si>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</si>
  <si>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</si>
  <si>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</si>
  <si>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</si>
  <si>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</si>
  <si>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</si>
  <si>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</si>
  <si>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</si>
  <si>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</si>
  <si>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</si>
  <si>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</si>
  <si>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</si>
  <si>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</si>
  <si>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</si>
  <si>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</si>
  <si>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</si>
  <si>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</si>
  <si>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</si>
  <si>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</si>
  <si>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</si>
  <si>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</si>
  <si>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</si>
  <si>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</si>
  <si>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</si>
  <si>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</si>
  <si>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</si>
  <si>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</si>
  <si>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</si>
  <si>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</si>
  <si>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</si>
  <si>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</si>
  <si>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</si>
  <si>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</si>
  <si>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</si>
  <si>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</si>
  <si>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</si>
  <si>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</si>
  <si>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</si>
  <si>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</si>
  <si>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</si>
  <si>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</si>
  <si>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</si>
  <si>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</si>
  <si>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</si>
  <si>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</si>
  <si>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</si>
  <si>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</si>
  <si>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</si>
  <si>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</si>
  <si>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</si>
  <si>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</si>
  <si>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</si>
  <si>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</si>
  <si>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</si>
  <si>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</si>
  <si>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</si>
  <si>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</si>
  <si>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</si>
  <si>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</si>
  <si>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</si>
  <si>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</si>
  <si>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</si>
  <si>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</si>
  <si>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</si>
  <si>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</si>
  <si>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</si>
  <si>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</si>
  <si>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</si>
  <si>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</si>
  <si>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</si>
  <si>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</si>
  <si>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</si>
  <si>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</si>
  <si>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</si>
  <si>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</si>
  <si>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</si>
  <si>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</si>
  <si>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</si>
  <si>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</si>
  <si>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</si>
  <si>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</si>
  <si>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</si>
  <si>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</si>
  <si>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</si>
  <si>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</si>
  <si>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</si>
  <si>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</si>
  <si>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</si>
  <si>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</si>
  <si>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</si>
  <si>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</si>
  <si>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</si>
  <si>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</si>
  <si>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</si>
  <si>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</si>
  <si>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</si>
  <si>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</si>
  <si>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</si>
  <si>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</si>
  <si>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</si>
  <si>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</si>
  <si>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</si>
  <si>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</si>
  <si>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</si>
  <si>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</si>
  <si>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</si>
  <si>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</si>
  <si>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</si>
  <si>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</si>
  <si>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</si>
  <si>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</si>
  <si>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</si>
  <si>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</si>
  <si>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</si>
  <si>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</si>
  <si>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</si>
  <si>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</si>
  <si>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</si>
  <si>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</si>
  <si>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</si>
  <si>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</si>
  <si>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</si>
  <si>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</si>
  <si>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</si>
  <si>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</si>
  <si>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</si>
  <si>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</si>
  <si>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</si>
  <si>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</si>
  <si>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</si>
  <si>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</si>
  <si>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</si>
  <si>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</si>
  <si>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</si>
  <si>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</si>
  <si>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</si>
  <si>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</si>
  <si>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</si>
  <si>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</si>
  <si>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</si>
  <si>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</si>
  <si>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</si>
  <si>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</si>
  <si>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</si>
  <si>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</si>
  <si>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</si>
  <si>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</si>
  <si>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</si>
  <si>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</si>
  <si>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</si>
  <si>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</si>
  <si>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</si>
  <si>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</si>
  <si>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</si>
  <si>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</si>
  <si>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</si>
  <si>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</si>
  <si>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</si>
  <si>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</si>
  <si>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</si>
  <si>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</si>
  <si>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</si>
  <si>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</si>
  <si>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</si>
  <si>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</si>
  <si>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</si>
  <si>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</si>
  <si>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</si>
  <si>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</si>
  <si>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</si>
  <si>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</si>
  <si>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</si>
  <si>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</si>
  <si>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</si>
  <si>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</si>
  <si>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</si>
  <si>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</si>
  <si>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</si>
  <si>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</si>
  <si>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</si>
  <si>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</si>
  <si>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</si>
  <si>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</si>
  <si>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</si>
  <si>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</si>
  <si>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</si>
  <si>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</si>
  <si>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</si>
  <si>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</si>
  <si>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</si>
  <si>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</si>
  <si>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</si>
  <si>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</si>
  <si>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</si>
  <si>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</si>
  <si>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</si>
  <si>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</si>
  <si>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</si>
  <si>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</si>
  <si>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</si>
  <si>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</si>
  <si>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</si>
  <si>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</si>
  <si>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</si>
  <si>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</si>
  <si>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</si>
  <si>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</si>
  <si>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</si>
  <si>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</si>
  <si>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</si>
  <si>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</si>
  <si>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</si>
  <si>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</si>
  <si>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</si>
  <si>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</si>
  <si>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</si>
  <si>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</si>
  <si>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</si>
  <si>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</si>
  <si>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</si>
  <si>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</si>
  <si>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</si>
  <si>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</si>
  <si>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</si>
  <si>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</si>
  <si>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</si>
  <si>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</si>
  <si>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</si>
  <si>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</si>
  <si>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</si>
  <si>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</si>
  <si>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</si>
  <si>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</si>
  <si>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</si>
  <si>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</si>
  <si>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</si>
  <si>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</si>
  <si>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</si>
  <si>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</si>
  <si>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</si>
  <si>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</si>
  <si>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</si>
  <si>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</si>
  <si>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</si>
  <si>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</si>
  <si>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</si>
  <si>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</si>
  <si>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</si>
  <si>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</si>
  <si>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砚山县政府性基金支出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</si>
  <si>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</si>
  <si>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</si>
  <si>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</si>
  <si>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</si>
  <si>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</si>
  <si>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</si>
  <si>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</si>
  <si>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</si>
  <si>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</si>
  <si>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</si>
  <si>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</si>
  <si>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</si>
  <si>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</si>
  <si>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2021年砚山县本级政府性基金预算收入情况表</t>
  </si>
  <si>
    <t xml:space="preserve">   政府性基金补助收入</t>
  </si>
  <si>
    <t xml:space="preserve">     政府性基金上解收入</t>
  </si>
  <si>
    <t>2-4  2021年砚山县本级政府性基金预算支出情况表</t>
  </si>
  <si>
    <t>2300401</t>
  </si>
  <si>
    <t xml:space="preserve">     政府性基金补助支出</t>
  </si>
  <si>
    <t>23011</t>
  </si>
  <si>
    <t xml:space="preserve">   地方政府专项债务转贷支出</t>
  </si>
  <si>
    <t>上年结转对应安排支出</t>
  </si>
  <si>
    <t>2-5  2021年砚山县本级政府性基金支出表（州、市对下转移支付）</t>
  </si>
  <si>
    <t>本年支出小计</t>
  </si>
  <si>
    <t>3-1  2021年砚山县国有资本经营收入预算情况表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</si>
  <si>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</si>
  <si>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</si>
  <si>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</si>
  <si>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</si>
  <si>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</si>
  <si>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</si>
  <si>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</si>
  <si>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</si>
  <si>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</si>
  <si>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</si>
  <si>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</si>
  <si>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</si>
  <si>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</si>
  <si>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</si>
  <si>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</si>
  <si>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</si>
  <si>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</si>
  <si>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</si>
  <si>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</si>
  <si>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</si>
  <si>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</si>
  <si>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</si>
  <si>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</si>
  <si>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</si>
  <si>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</si>
  <si>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</si>
  <si>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</si>
  <si>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</si>
  <si>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</si>
  <si>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</si>
  <si>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</si>
  <si>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</si>
  <si>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</si>
  <si>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</si>
  <si>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</si>
  <si>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砚山县国有资本经营收入</t>
  </si>
  <si>
    <t>上年结转</t>
  </si>
  <si>
    <t>账务调整收入</t>
  </si>
  <si>
    <t>3-2  2021年砚山县国有资本经营支出预算情况表（公开到项级）</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</si>
  <si>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</si>
  <si>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</si>
  <si>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</si>
  <si>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</si>
  <si>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</si>
  <si>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</si>
  <si>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</si>
  <si>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</si>
  <si>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</si>
  <si>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</si>
  <si>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</si>
  <si>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</si>
  <si>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</si>
  <si>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</si>
  <si>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</si>
  <si>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</si>
  <si>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</si>
  <si>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</si>
  <si>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</si>
  <si>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砚山县国有资本经营支出</t>
  </si>
  <si>
    <t>国有资本经营预算转移支付</t>
  </si>
  <si>
    <t>调出资金</t>
  </si>
  <si>
    <t>结转下年</t>
  </si>
  <si>
    <t>3-3  2021年砚山县本级国有资本经营收入预算情况表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</si>
  <si>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</si>
  <si>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</si>
  <si>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</si>
  <si>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</si>
  <si>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</si>
  <si>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</si>
  <si>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</si>
  <si>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</si>
  <si>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</si>
  <si>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省本级国有资本经营收入</t>
  </si>
  <si>
    <t>3-4  2021年砚山县本级国有资本经营支出预算情况表（公开到项级）</t>
  </si>
  <si>
    <t>项   目</t>
  </si>
  <si>
    <t xml:space="preserve">    "三供一业"移交补助支出</t>
  </si>
  <si>
    <t xml:space="preserve">   其他金融国有资本经营预算支出</t>
  </si>
  <si>
    <t>砚山县本级国有资本经营支出</t>
  </si>
  <si>
    <t>3-5  2021年砚山县本级国有资本经营预算转移支付表（分地区）</t>
  </si>
  <si>
    <t>地  区</t>
  </si>
  <si>
    <t>预算数</t>
  </si>
  <si>
    <t>合  计</t>
  </si>
  <si>
    <t>3-6  2021年砚山县本级国有资本经营预算转移支付表（分项目）</t>
  </si>
  <si>
    <t>项目名称</t>
  </si>
  <si>
    <t>4-1  2021年云南省社会保险基金收入预算情况表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</si>
  <si>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</si>
  <si>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</si>
  <si>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</si>
  <si>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</si>
  <si>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</si>
  <si>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</si>
  <si>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</si>
  <si>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</si>
  <si>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</si>
  <si>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</si>
  <si>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</si>
  <si>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</si>
  <si>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</si>
  <si>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</si>
  <si>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</si>
  <si>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</si>
  <si>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</si>
  <si>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</si>
  <si>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2021年云南省社会保险基金支出预算情况表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</si>
  <si>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</si>
  <si>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</si>
  <si>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</si>
  <si>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</si>
  <si>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</si>
  <si>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</si>
  <si>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</si>
  <si>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</si>
  <si>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</si>
  <si>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</si>
  <si>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</si>
  <si>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</si>
  <si>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</si>
  <si>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</si>
  <si>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2021年省本级社会保险基金收入预算情况表</t>
  </si>
  <si>
    <t>4-4  2021年云南省省本级社会保险基金支出预算情况表</t>
  </si>
  <si>
    <t>5-1  砚山县2020年地方政府债务限额及余额预算情况表</t>
  </si>
  <si>
    <t>单位：亿元</t>
  </si>
  <si>
    <t>地   区</t>
  </si>
  <si>
    <t>2020年债务限额</t>
  </si>
  <si>
    <t>2020年债务余额预计执行数</t>
  </si>
  <si>
    <t>一般债务</t>
  </si>
  <si>
    <t>专项债务</t>
  </si>
  <si>
    <t>公  式</t>
  </si>
  <si>
    <t>A=B+C</t>
  </si>
  <si>
    <t>B</t>
  </si>
  <si>
    <t>C</t>
  </si>
  <si>
    <t>D=E+F</t>
  </si>
  <si>
    <t>E</t>
  </si>
  <si>
    <t>F</t>
  </si>
  <si>
    <t>注：1.本表反映上一年度本地区、本级及分地区地方政府债务限额及余额预计执行数。</t>
  </si>
  <si>
    <t xml:space="preserve">    2.本表由县级以上地方各级财政部门在本级人民代表大会批准预算后二十日内公开。</t>
  </si>
  <si>
    <t>5-2  砚山县2020年地方政府一般债务余额情况表</t>
  </si>
  <si>
    <t>项    目</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</si>
  <si>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</si>
  <si>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</si>
  <si>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</si>
  <si>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</si>
  <si>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</si>
  <si>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</si>
  <si>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</si>
  <si>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</si>
  <si>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</si>
  <si>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</si>
  <si>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</si>
  <si>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砚山县本级2020年地方政府一般债务余额情况表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</si>
  <si>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</si>
  <si>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</si>
  <si>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</si>
  <si>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砚山县2020年地方政府专项债务余额情况表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</si>
  <si>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</si>
  <si>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</si>
  <si>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</si>
  <si>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</si>
  <si>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</si>
  <si>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</si>
  <si>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七、2020年末地方政府专项债务余额限额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</si>
  <si>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</si>
  <si>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砚山县本级2020年地方政府专项债务余额情况表</t>
  </si>
  <si>
    <t>六、2020年地方政府专项债务新增限额</t>
  </si>
  <si>
    <t>七、2021年末地方政府专项债务余额限额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</si>
  <si>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</si>
  <si>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砚山县地方政府债券发行及还本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</si>
  <si>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</si>
  <si>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</si>
  <si>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</si>
  <si>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</si>
  <si>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</si>
  <si>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</si>
  <si>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</si>
  <si>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</si>
  <si>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</si>
  <si>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</si>
  <si>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</si>
  <si>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</si>
  <si>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</si>
  <si>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</si>
  <si>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</si>
  <si>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</si>
  <si>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</si>
  <si>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</si>
  <si>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</si>
  <si>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</si>
  <si>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</si>
  <si>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</si>
  <si>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</si>
  <si>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</si>
  <si>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</si>
  <si>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</si>
  <si>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</si>
  <si>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</si>
  <si>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</si>
  <si>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</si>
  <si>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</si>
  <si>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2021年本级政府专项债务限额和余额情况表</t>
  </si>
  <si>
    <t>下级</t>
  </si>
  <si>
    <t>一、2019年地方政府债务限额</t>
  </si>
  <si>
    <t>其中： 一般债务限额</t>
  </si>
  <si>
    <t xml:space="preserve">       专项债务限额</t>
  </si>
  <si>
    <t>二、提前下达的2020年新增地方政府债务限额</t>
  </si>
  <si>
    <t>注：本表反映本地区及本级年初预算中列示提前下达的新增地方政府债务限额情况，由县级以上地方各级财政部门在本级人民代表大会批准预算后二十日内公开。</t>
  </si>
  <si>
    <t>5-8  砚山县本级2020年年初新增地方政府债券资金安排表</t>
  </si>
  <si>
    <t>序号</t>
  </si>
  <si>
    <t>项目类型</t>
  </si>
  <si>
    <t>项目主管部门</t>
  </si>
  <si>
    <t>债券性质</t>
  </si>
  <si>
    <t>债券规模</t>
  </si>
  <si>
    <t>砚山县2019棚户区改造项目</t>
  </si>
  <si>
    <t>棚改</t>
  </si>
  <si>
    <t>砚山县住房和城乡建设局</t>
  </si>
  <si>
    <t>专项债券</t>
  </si>
  <si>
    <t>文山州砚山县人民医院住院综合楼建设项目</t>
  </si>
  <si>
    <t>医院</t>
  </si>
  <si>
    <t>砚山县卫生健康局</t>
  </si>
  <si>
    <t>砚山工业园区承接产业加工区标准化厂房六期建设项目</t>
  </si>
  <si>
    <t>产业园区</t>
  </si>
  <si>
    <t>砚山县工业园区管理委员会</t>
  </si>
  <si>
    <t>云南绿色铝创新产业园基础设施建设项目</t>
  </si>
  <si>
    <t>一般债券
专项债券</t>
  </si>
  <si>
    <t>砚山绿色水电铝材一体化产业园区省级物流枢纽建设项目</t>
  </si>
  <si>
    <t>砚山县疾控中心实验楼改造项目</t>
  </si>
  <si>
    <t>公共卫生设施</t>
  </si>
  <si>
    <t>注：本表反映本级当年提前下达的新增地方政府债券资金使用安排，由县级以上地方各级财政部门在本级人民代表大会批准预算后二十日内公开。</t>
  </si>
  <si>
    <t>6-1   2021年砚山县重大政策和重点项目绩效目标表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</si>
  <si>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</si>
  <si>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</si>
  <si>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</si>
  <si>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</si>
  <si>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</si>
  <si>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</si>
  <si>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</si>
  <si>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</si>
  <si>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</si>
  <si>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</si>
  <si>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砚山县城乡管理综合执法局城市维护费</t>
  </si>
  <si>
    <t>（1）开展市政道路整修工作，以七乡大道、砚华路、通广路等道路路面维修为重点，加大道路维修管护力度。（2）支付日常路灯电费，不断强化路灯巡查工作力度，每周安排专人对城区所有亮化设施进行巡查，发现问题及时安排维修队伍进行维修，排除各项安全隐患，确保城区亮灯率达到98%。（3）城区公共绿化日常管护费。确保城区绿化养护工作正常开展，实施精细化、标准化、规范化管理，绿化管护质量效果不断提升。（4）强化环卫作业管理。不断扩大街路机械化扫保范围，主要街路全部实行水洗作业，机械化清扫率达75%， 落实了街路人工保洁责任制，重点街路作业时间达13小时以上。不断完善垃圾清运模式，增加拉运次数，扩大压缩中转范围。（5）加强公厕运行监督管理。为保证城区公厕卫生达到“三有三无”标准，加大公厕运行管理公司的监督管理力度。（6）全县生活垃圾无害化处理工作稳步推进，垃圾焚烧处理5万吨，县城区生活垃圾无害化处理率达98.1%。（7）确保渗滤液处理站正常运行。做好日常监督管理，确保渗滤液处理站正常运行，2021年渗滤液处理站运转良好，处理后水质达标排放。</t>
  </si>
  <si>
    <t>产出指标</t>
  </si>
  <si>
    <t>数量指标</t>
  </si>
  <si>
    <t>垃圾焚烧处理</t>
  </si>
  <si>
    <t>=</t>
  </si>
  <si>
    <t>50000</t>
  </si>
  <si>
    <t>吨</t>
  </si>
  <si>
    <t>定量指标</t>
  </si>
  <si>
    <t>全县生活垃圾无害化处理工作稳步推进，垃圾焚烧处理5万吨</t>
  </si>
  <si>
    <t>质量指标</t>
  </si>
  <si>
    <t>县城区生活垃圾无害化处理率达</t>
  </si>
  <si>
    <t>≥</t>
  </si>
  <si>
    <t>98</t>
  </si>
  <si>
    <t>％</t>
  </si>
  <si>
    <t>定性指标</t>
  </si>
  <si>
    <t>改善市容市貌，确保城市环境卫生干净整洁</t>
  </si>
  <si>
    <t>城区路灯亮灯率</t>
  </si>
  <si>
    <t>支付日常路灯电费，不断强化路灯巡查工作力度，每周安排专人对城区所有亮化设施进行巡查，发现问题及时安排维修队伍进行维修，排除各项安全隐患，确保城区亮灯率达到98%</t>
  </si>
  <si>
    <t>时效指标</t>
  </si>
  <si>
    <t>重点街路作业时间</t>
  </si>
  <si>
    <t>13</t>
  </si>
  <si>
    <t>小时</t>
  </si>
  <si>
    <t xml:space="preserve"> 落实了街路人工保洁责任制，重点街路作业时间达13小时以上。不断完善垃圾清运模式，增加拉运次数，扩大压缩中转范围。</t>
  </si>
  <si>
    <t>效益指标</t>
  </si>
  <si>
    <t>社会效益指标</t>
  </si>
  <si>
    <t>居民幸福指数</t>
  </si>
  <si>
    <t>逐步提升</t>
  </si>
  <si>
    <t>考核项目的实施对居民幸福指数的影响。有助于提高居民幸福指数表明效益良好，无助于居民幸福指数的为差。居民幸福指数由抽样调查测量得出。</t>
  </si>
  <si>
    <t>生态效益指标</t>
  </si>
  <si>
    <t>水质排放标准</t>
  </si>
  <si>
    <t>国家排放标准</t>
  </si>
  <si>
    <t>确保渗滤液处理站正常运行。做好日常监督管理，确保渗滤液处理站正常运行，2021年渗滤液处理站运转良好，处理后水质达标排放。</t>
  </si>
  <si>
    <t>满意度指标</t>
  </si>
  <si>
    <t>服务对象满意度指标</t>
  </si>
  <si>
    <t>群众满意度</t>
  </si>
  <si>
    <t>改善市容市貌，保持环境卫生干净整洁，保障人民群众身体健康，使群众满意度提升。</t>
  </si>
  <si>
    <t>6-2  重点工作情况解释说明汇总表</t>
  </si>
  <si>
    <t>重点工作</t>
  </si>
  <si>
    <t>2020年工作重点及工作情况</t>
  </si>
  <si>
    <t>一般性转移支付</t>
  </si>
  <si>
    <t>一般性转移支付：是上级政府对下级政府按照规范的办法给予不规定具体用途的补助。包括均衡性转移支付、民族地区转移支付、县级基本财力保障、生态功能区转移支付、边境地区转移支付、资源枯竭城市转移支付、农村税费改革转移支付、调整工资转移支付以及义务教育转移支付等，地方政府可以按照相关规定统筹安排和使用。砚山县财政属于补助型财政，县级自给率低，县级自身财力仅为地方一般公共预算收入，80%以上财力全依靠上级转移支付补助，2021年编制一般性转移支付补助26023万元，比2020年初步执行数增加9814万元，同比增长3.92%，占全县可用财力（大口径）的67.82%。</t>
  </si>
  <si>
    <t>专项转移支付</t>
  </si>
  <si>
    <t>专项转移支付：是指上级政府对承担委托事务，共同事务的下级政府，给予的具有制定用途的补助，以及对应由下级政府承担的事务，给予的具有制定用途的奖励或补助。主要用于教育、社会保障、农业等方面。2020年编制专项转移支付45860万元，比2020年初步执行数增加1620万元，同比增长3.66%，占全县可用财力（大口径）的11.96%。</t>
  </si>
  <si>
    <t>举借债务</t>
  </si>
  <si>
    <t>切实把思想认识和行动统一到中央、省、州、县的决策部署上来，强化债务风险管控，坚决打好防范化解重大风险攻坚战。严格实行地方政府债务预算管理和限额管理，设置政府债务“天花板”，严控地方政府债务增量。通过统筹政府各类预算资金、盘活财政存量资金、积极探索市场化方式化债、资产注入融资平台同步划转相关债务、加强土地储备管理、债务重组、推进存量在建项目TOT建设模式等方式消化存量债务；加快项目建设市场化运行进度，强化砚山七乡工业园区投资开发有限公司及其子公司市场运行机制，进行“投、融、建、管、还”一体化运行，解决2021年县域经济社会发展建设需求问题；加大盘活处置部分闲置存量资产力度，对闲置、符合处置条件资产进行盘活处置，提高资产使用率，解决债务化解及建设资金不足问题。按预算编制要求，2021年需偿还的债务还本支出共计4.37亿元编入预算，其中：一般债务4.11亿元（县级预算解决0.05亿元，申请再融资债券解决4.06亿元）；专项债务0.26亿元（县级预算解决0.19亿元，申请再融资债券解决0.07亿元）</t>
  </si>
  <si>
    <t>预算绩效管理</t>
  </si>
  <si>
    <t>预算绩效管理 ：指在预算管理中融入绩效理念，将绩效目标设定、绩效跟踪、绩效评价及结果应用纳入预算编制、执行、监督全过程，以提高预算的经济、社会效益为目的管理活动。预算绩效管理是一种以资金使用绩效为导向的预算管理模式，要求政府部门不断改进服务水平和质量，有效提高财政资金使用效益，并成为实施行政问责制和加强政府效能建设的重要抓手，是政府绩效管理的重要组成部分。按照中央、省、州的要求，我县制定并下发了《砚山县全面推进预算绩效管理改革的实施意见（试行）》，《砚山县财政支出绩效评价管理暂行办法》、《砚山县本级项目支出事前绩效评估管理实施办法》、《砚山县财政专项资金绩效跟踪管理暂行办法》、《砚山县本级绩效评价结果应用办法（试行）》等相关制度和办法，2020年成立砚山县财政局绩效管理中心，使我县的预算绩效管理工作能正常开展。加快形成“政府主导，财政主抓，部门执行，社会参与”的预算绩效管理工作机制。从2020年起，将所有单位的财政性资金安排的项目纳入预算绩效管理的范畴，在资金申报财政资金时，各单位必须如实填报项目资金绩效目标，财政部门审核通过后，在下达资金时一并下达资金绩效目标，要求各部门对每年的预算绩效管理进行自评，财政进行对各部门的预算支出自评进行抽查，抽取部分单位和项目进行财政进行整体支出和项目支出的财政再评价，并强化评价结果应用。</t>
  </si>
  <si>
    <t>社保费减费</t>
  </si>
  <si>
    <t xml:space="preserve">    2020年，在新冠肺炎疫情发生后，砚山县严格执行中央和省、州社会保险费率缴费政策，对企业职工养老保险、工伤保险、失业保险、基本医疗保险等实行了阶段性减免、延迟缴费政策及免缴政策。根据《文山州人力资源和社会保障局 文山州财政局 国家税务总局文山州税务局转发关于延长阶段性减免企业社会保险费政策实施期限等问题文件的通知》（文人社发〔2020〕128号）文件通知，我县2020年共计减免社保费5595.59万元。其中：企业职工养老保险基金截至12月减收保费共计4393.59万元；工伤保险基金截至12月减收保费共计343.65万元；失业保险基金截至12月实际减收保费共计268.35万元；2020年职工基本医疗基金基金实际减收保费共计590(执行期间为2-6月）。</t>
  </si>
  <si>
    <t>财政涉农资金</t>
  </si>
  <si>
    <t>2020年统筹整合财政涉农资金工作重进口及工作情况：通过开展财政涉农资金统筹整整合使用，进一步优化资金支出结构，为我县坚决打赢脱贫攻坚战、夺取脱贫攻坚战的全面胜利提供资金保障。坚持精准扶贫精准脱贫基本方略，坚持“四个不摘”原则，围绕巩固脱贫成果、提升脱贫质量的工作目标，把防止返贫和致贫放在更加突出位置，聚焦“两不愁三保障”，紧扣贫困退出标准和脱贫巩固 20 条要求，集中力量补短板、强弱项、持续加大资金投入力度、持续激发内生动力，构建防止返贫和致贫的长效机制，提高财政涉农资金使用精准度和效益，确保全县 79 个贫困村稳定出列，14840户 64777 名贫困人口稳定脱贫，如期完成脱贫攻坚任务。如期实现与全国、全省、全州同步实现全面建成小康社会目标。</t>
  </si>
  <si>
    <t>预算稳定调节基金</t>
  </si>
  <si>
    <t>预算稳定调节基金：指财政通过超收收入和支出预算结余安排的具有储备性质的基金，视预算平衡情况，在安排下年度预算时调入并安排使用，或用于弥补短收年份预算执行的收支缺口。预算稳定调节基金的安排使用接受本级人大及其常委会监督。2020年与州初步结算，在财政预算收支平衡情况，新增安排预算稳定调节基金249万元，在编制2021年预算时拟动用249万元预算稳定调节基金，弥补年初预算财力缺口。</t>
  </si>
  <si>
    <t>调入资金和调出资金</t>
  </si>
  <si>
    <t>调入资金和调出资金：是指运用调入方式进行资金调拨。一般公共预算可从基金预算、国有资本经营预算等资金调入，基金预算可从其他资金调入。被调方作调出资金处理。调入、调出两方匹配对应。2020年共筹集资金调入45000万元，比年初预算63000万元压减18000万元。</t>
  </si>
  <si>
    <t>国库集中收付</t>
  </si>
  <si>
    <t>国库集中收付：国库集中收付制度是指以国库单一账户体系为基础、资金缴拨以国库集中收付为主要形式的财政国库管理制度。其主要内容是建立国库单一账户体系，所有财政性资金都纳入国库单一账户体系管理，收入直接缴入国库或财政专户，支出采用财政直接支付或授权支付方式，通过国库单一账户体系支付到商品和劳务供应者或用款单位。2020年国库集中支付管理资金302713万元，实拨资金52036万元，财政直接支付98346万元（财政统发职工工资和代扣住房公积金）。</t>
  </si>
  <si>
    <t>“六稳”“六保”</t>
  </si>
  <si>
    <t>“六稳”指稳就业、稳金融、稳外贸、稳外资、稳投资、稳预期；“六保”指保居民就业、保基本民生、保市场主体、保粮食能源安全、保产业链供应链稳定、保基层运转。</t>
  </si>
</sst>
</file>

<file path=xl/styles.xml><?xml version="1.0" encoding="utf-8"?>
<styleSheet xmlns="http://schemas.openxmlformats.org/spreadsheetml/2006/main">
  <numFmts count="33">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_(* #,##0_);_(* \(#,##0\);_(* &quot;-&quot;_);_(@_)"/>
    <numFmt numFmtId="177" formatCode="\$#,##0.00;\(\$#,##0.00\)"/>
    <numFmt numFmtId="178" formatCode="_-* #,##0_-;\-* #,##0_-;_-* &quot;-&quot;_-;_-@_-"/>
    <numFmt numFmtId="179" formatCode="&quot;$&quot;#,##0_);[Red]\(&quot;$&quot;#,##0\)"/>
    <numFmt numFmtId="180" formatCode="_(&quot;$&quot;* #,##0_);_(&quot;$&quot;* \(#,##0\);_(&quot;$&quot;* &quot;-&quot;_);_(@_)"/>
    <numFmt numFmtId="181" formatCode="_(* #,##0.00_);_(* \(#,##0.00\);_(* &quot;-&quot;??_);_(@_)"/>
    <numFmt numFmtId="182" formatCode="_-* #,##0.00_-;\-* #,##0.00_-;_-* &quot;-&quot;??_-;_-@_-"/>
    <numFmt numFmtId="183" formatCode="0\.0,&quot;0&quot;"/>
    <numFmt numFmtId="184" formatCode="#,##0;\(#,##0\)"/>
    <numFmt numFmtId="185" formatCode="_-&quot;$&quot;\ * #,##0_-;_-&quot;$&quot;\ * #,##0\-;_-&quot;$&quot;\ * &quot;-&quot;_-;_-@_-"/>
    <numFmt numFmtId="186" formatCode="yy\.mm\.dd"/>
    <numFmt numFmtId="187" formatCode="#,##0_ "/>
    <numFmt numFmtId="188" formatCode="&quot;$&quot;\ #,##0_-;[Red]&quot;$&quot;\ #,##0\-"/>
    <numFmt numFmtId="189" formatCode="_-&quot;$&quot;\ * #,##0.00_-;_-&quot;$&quot;\ * #,##0.00\-;_-&quot;$&quot;\ * &quot;-&quot;??_-;_-@_-"/>
    <numFmt numFmtId="190" formatCode="&quot;$&quot;#,##0.00_);[Red]\(&quot;$&quot;#,##0.00\)"/>
    <numFmt numFmtId="191" formatCode="0.00_ "/>
    <numFmt numFmtId="192" formatCode="#,##0_ ;[Red]\-#,##0\ "/>
    <numFmt numFmtId="193" formatCode="#,##0.0_);\(#,##0.0\)"/>
    <numFmt numFmtId="194" formatCode="#\ ??/??"/>
    <numFmt numFmtId="195" formatCode="_ * #,##0_ ;_ * \-#,##0_ ;_ * &quot;-&quot;??_ ;_ @_ "/>
    <numFmt numFmtId="196" formatCode="_(&quot;$&quot;* #,##0.00_);_(&quot;$&quot;* \(#,##0.00\);_(&quot;$&quot;* &quot;-&quot;??_);_(@_)"/>
    <numFmt numFmtId="197" formatCode="&quot;$&quot;\ #,##0.00_-;[Red]&quot;$&quot;\ #,##0.00\-"/>
    <numFmt numFmtId="198" formatCode="#,##0.00_);[Red]\(#,##0.00\)"/>
    <numFmt numFmtId="199" formatCode="0.0%"/>
    <numFmt numFmtId="200" formatCode="0.0"/>
    <numFmt numFmtId="201" formatCode="\$#,##0;\(\$#,##0\)"/>
    <numFmt numFmtId="202" formatCode="0_ "/>
    <numFmt numFmtId="203" formatCode="#,##0.00_ ;\-#,##0.00;;"/>
    <numFmt numFmtId="204" formatCode="#,##0.000000"/>
  </numFmts>
  <fonts count="127">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1"/>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4"/>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14"/>
      <color theme="1"/>
      <name val="宋体"/>
      <charset val="134"/>
      <scheme val="minor"/>
    </font>
    <font>
      <sz val="20"/>
      <color indexed="8"/>
      <name val="宋体"/>
      <charset val="134"/>
    </font>
    <font>
      <b/>
      <sz val="18"/>
      <color indexed="8"/>
      <name val="方正小标宋简体"/>
      <charset val="134"/>
    </font>
    <font>
      <sz val="11"/>
      <name val="宋体"/>
      <charset val="134"/>
    </font>
    <font>
      <sz val="10"/>
      <color indexed="8"/>
      <name val="宋体"/>
      <charset val="134"/>
    </font>
    <font>
      <b/>
      <sz val="14"/>
      <name val="黑体"/>
      <charset val="134"/>
    </font>
    <font>
      <sz val="14"/>
      <color indexed="9"/>
      <name val="宋体"/>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color theme="1"/>
      <name val="宋体"/>
      <charset val="134"/>
    </font>
    <font>
      <sz val="14"/>
      <color indexed="10"/>
      <name val="宋体"/>
      <charset val="134"/>
    </font>
    <font>
      <b/>
      <sz val="11"/>
      <name val="宋体"/>
      <charset val="134"/>
    </font>
    <font>
      <sz val="12"/>
      <color rgb="FFFF0000"/>
      <name val="宋体"/>
      <charset val="134"/>
    </font>
    <font>
      <sz val="11"/>
      <color indexed="9"/>
      <name val="宋体"/>
      <charset val="134"/>
    </font>
    <font>
      <b/>
      <sz val="11"/>
      <color indexed="56"/>
      <name val="宋体"/>
      <charset val="134"/>
    </font>
    <font>
      <b/>
      <sz val="12"/>
      <color indexed="8"/>
      <name val="宋体"/>
      <charset val="134"/>
    </font>
    <font>
      <sz val="11"/>
      <color rgb="FF3F3F76"/>
      <name val="宋体"/>
      <charset val="0"/>
      <scheme val="minor"/>
    </font>
    <font>
      <sz val="12"/>
      <color indexed="9"/>
      <name val="宋体"/>
      <charset val="134"/>
    </font>
    <font>
      <b/>
      <sz val="15"/>
      <color indexed="56"/>
      <name val="宋体"/>
      <charset val="134"/>
    </font>
    <font>
      <u/>
      <sz val="11"/>
      <color rgb="FF800080"/>
      <name val="宋体"/>
      <charset val="0"/>
      <scheme val="minor"/>
    </font>
    <font>
      <sz val="11"/>
      <color indexed="62"/>
      <name val="宋体"/>
      <charset val="134"/>
    </font>
    <font>
      <sz val="12"/>
      <color indexed="17"/>
      <name val="宋体"/>
      <charset val="134"/>
    </font>
    <font>
      <u/>
      <sz val="12"/>
      <color indexed="12"/>
      <name val="宋体"/>
      <charset val="134"/>
    </font>
    <font>
      <sz val="11"/>
      <color indexed="20"/>
      <name val="宋体"/>
      <charset val="134"/>
    </font>
    <font>
      <sz val="12"/>
      <name val="Times New Roman"/>
      <charset val="134"/>
    </font>
    <font>
      <sz val="10"/>
      <name val="Arial"/>
      <charset val="134"/>
    </font>
    <font>
      <i/>
      <sz val="11"/>
      <color indexed="23"/>
      <name val="宋体"/>
      <charset val="134"/>
    </font>
    <font>
      <b/>
      <sz val="11"/>
      <color indexed="8"/>
      <name val="宋体"/>
      <charset val="134"/>
    </font>
    <font>
      <b/>
      <sz val="11"/>
      <color indexed="63"/>
      <name val="宋体"/>
      <charset val="134"/>
    </font>
    <font>
      <sz val="10"/>
      <name val="Helv"/>
      <charset val="134"/>
    </font>
    <font>
      <b/>
      <sz val="18"/>
      <color indexed="62"/>
      <name val="宋体"/>
      <charset val="134"/>
    </font>
    <font>
      <sz val="11"/>
      <color indexed="10"/>
      <name val="宋体"/>
      <charset val="134"/>
    </font>
    <font>
      <b/>
      <sz val="18"/>
      <color indexed="56"/>
      <name val="宋体"/>
      <charset val="134"/>
    </font>
    <font>
      <sz val="10"/>
      <name val="Geneva"/>
      <charset val="134"/>
    </font>
    <font>
      <sz val="10"/>
      <name val="楷体"/>
      <charset val="134"/>
    </font>
    <font>
      <sz val="10"/>
      <name val="仿宋_GB2312"/>
      <charset val="134"/>
    </font>
    <font>
      <sz val="12"/>
      <color indexed="20"/>
      <name val="宋体"/>
      <charset val="134"/>
    </font>
    <font>
      <sz val="11"/>
      <color theme="1"/>
      <name val="宋体"/>
      <charset val="0"/>
      <scheme val="minor"/>
    </font>
    <font>
      <sz val="11"/>
      <color indexed="52"/>
      <name val="宋体"/>
      <charset val="134"/>
    </font>
    <font>
      <sz val="9"/>
      <name val="微软雅黑"/>
      <charset val="134"/>
    </font>
    <font>
      <b/>
      <sz val="10"/>
      <name val="MS Sans Serif"/>
      <charset val="134"/>
    </font>
    <font>
      <sz val="8"/>
      <name val="Times New Roman"/>
      <charset val="134"/>
    </font>
    <font>
      <sz val="11"/>
      <color indexed="17"/>
      <name val="宋体"/>
      <charset val="134"/>
    </font>
    <font>
      <sz val="12"/>
      <color indexed="16"/>
      <name val="宋体"/>
      <charset val="134"/>
    </font>
    <font>
      <b/>
      <sz val="13"/>
      <color theme="3"/>
      <name val="宋体"/>
      <charset val="134"/>
      <scheme val="minor"/>
    </font>
    <font>
      <i/>
      <sz val="11"/>
      <color rgb="FF7F7F7F"/>
      <name val="宋体"/>
      <charset val="0"/>
      <scheme val="minor"/>
    </font>
    <font>
      <sz val="11"/>
      <color rgb="FF9C0006"/>
      <name val="宋体"/>
      <charset val="0"/>
      <scheme val="minor"/>
    </font>
    <font>
      <sz val="11"/>
      <color theme="0"/>
      <name val="宋体"/>
      <charset val="0"/>
      <scheme val="minor"/>
    </font>
    <font>
      <sz val="8"/>
      <name val="Arial"/>
      <charset val="134"/>
    </font>
    <font>
      <u/>
      <sz val="11"/>
      <color rgb="FF0000FF"/>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b/>
      <sz val="11"/>
      <color theme="3"/>
      <name val="宋体"/>
      <charset val="134"/>
      <scheme val="minor"/>
    </font>
    <font>
      <b/>
      <sz val="10"/>
      <name val="Tms Rmn"/>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2"/>
      <name val="Courier"/>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Arial"/>
      <charset val="134"/>
    </font>
    <font>
      <sz val="11"/>
      <color indexed="60"/>
      <name val="宋体"/>
      <charset val="134"/>
    </font>
    <font>
      <b/>
      <sz val="15"/>
      <color indexed="54"/>
      <name val="宋体"/>
      <charset val="134"/>
    </font>
    <font>
      <b/>
      <sz val="13"/>
      <color indexed="56"/>
      <name val="宋体"/>
      <charset val="134"/>
    </font>
    <font>
      <sz val="12"/>
      <color indexed="9"/>
      <name val="Helv"/>
      <charset val="134"/>
    </font>
    <font>
      <sz val="10"/>
      <name val="Times New Roman"/>
      <charset val="134"/>
    </font>
    <font>
      <b/>
      <sz val="11"/>
      <color indexed="9"/>
      <name val="宋体"/>
      <charset val="134"/>
    </font>
    <font>
      <b/>
      <sz val="11"/>
      <color indexed="52"/>
      <name val="宋体"/>
      <charset val="134"/>
    </font>
    <font>
      <sz val="10"/>
      <name val="MS Sans Serif"/>
      <charset val="134"/>
    </font>
    <font>
      <sz val="9"/>
      <name val="宋体"/>
      <charset val="134"/>
    </font>
    <font>
      <sz val="7"/>
      <name val="Small Fonts"/>
      <charset val="134"/>
    </font>
    <font>
      <b/>
      <sz val="10"/>
      <color indexed="9"/>
      <name val="宋体"/>
      <charset val="134"/>
    </font>
    <font>
      <b/>
      <sz val="8"/>
      <color indexed="9"/>
      <name val="宋体"/>
      <charset val="134"/>
    </font>
    <font>
      <sz val="12"/>
      <name val="Helv"/>
      <charset val="134"/>
    </font>
    <font>
      <b/>
      <sz val="9"/>
      <name val="Arial"/>
      <charset val="134"/>
    </font>
    <font>
      <b/>
      <sz val="13"/>
      <color indexed="54"/>
      <name val="宋体"/>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u/>
      <sz val="10"/>
      <color indexed="12"/>
      <name val="Times"/>
      <charset val="134"/>
    </font>
    <font>
      <u/>
      <sz val="11"/>
      <color indexed="52"/>
      <name val="宋体"/>
      <charset val="134"/>
    </font>
    <font>
      <b/>
      <sz val="10"/>
      <name val="Arial"/>
      <charset val="134"/>
    </font>
    <font>
      <u/>
      <sz val="12"/>
      <color indexed="36"/>
      <name val="宋体"/>
      <charset val="134"/>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8"/>
        <bgColor indexed="64"/>
      </patternFill>
    </fill>
    <fill>
      <patternFill patternType="solid">
        <fgColor rgb="FFFFFFCC"/>
        <bgColor indexed="64"/>
      </patternFill>
    </fill>
    <fill>
      <patternFill patternType="lightUp">
        <fgColor indexed="9"/>
        <bgColor indexed="29"/>
      </patternFill>
    </fill>
    <fill>
      <patternFill patternType="solid">
        <fgColor rgb="FFFFCC99"/>
        <bgColor indexed="64"/>
      </patternFill>
    </fill>
    <fill>
      <patternFill patternType="solid">
        <fgColor indexed="54"/>
        <bgColor indexed="64"/>
      </patternFill>
    </fill>
    <fill>
      <patternFill patternType="solid">
        <fgColor indexed="49"/>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6"/>
        <bgColor indexed="64"/>
      </patternFill>
    </fill>
    <fill>
      <patternFill patternType="solid">
        <fgColor indexed="22"/>
        <bgColor indexed="64"/>
      </patternFill>
    </fill>
    <fill>
      <patternFill patternType="solid">
        <fgColor indexed="52"/>
        <bgColor indexed="64"/>
      </patternFill>
    </fill>
    <fill>
      <patternFill patternType="solid">
        <fgColor indexed="30"/>
        <bgColor indexed="64"/>
      </patternFill>
    </fill>
    <fill>
      <patternFill patternType="solid">
        <fgColor indexed="10"/>
        <bgColor indexed="64"/>
      </patternFill>
    </fill>
    <fill>
      <patternFill patternType="solid">
        <fgColor indexed="55"/>
        <bgColor indexed="64"/>
      </patternFill>
    </fill>
    <fill>
      <patternFill patternType="solid">
        <fgColor indexed="29"/>
        <bgColor indexed="64"/>
      </patternFill>
    </fill>
    <fill>
      <patternFill patternType="solid">
        <fgColor indexed="43"/>
        <bgColor indexed="64"/>
      </patternFill>
    </fill>
    <fill>
      <patternFill patternType="solid">
        <fgColor indexed="46"/>
        <bgColor indexed="64"/>
      </patternFill>
    </fill>
    <fill>
      <patternFill patternType="solid">
        <fgColor indexed="11"/>
        <bgColor indexed="64"/>
      </patternFill>
    </fill>
    <fill>
      <patternFill patternType="solid">
        <fgColor indexed="4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indexed="25"/>
        <bgColor indexed="64"/>
      </patternFill>
    </fill>
    <fill>
      <patternFill patternType="solid">
        <fgColor theme="6" tint="0.399975585192419"/>
        <bgColor indexed="64"/>
      </patternFill>
    </fill>
    <fill>
      <patternFill patternType="solid">
        <fgColor indexed="27"/>
        <bgColor indexed="64"/>
      </patternFill>
    </fill>
    <fill>
      <patternFill patternType="solid">
        <fgColor theme="5" tint="0.399975585192419"/>
        <bgColor indexed="64"/>
      </patternFill>
    </fill>
    <fill>
      <patternFill patternType="solid">
        <fgColor theme="7" tint="0.399975585192419"/>
        <bgColor indexed="64"/>
      </patternFill>
    </fill>
    <fill>
      <patternFill patternType="gray0625"/>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3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2"/>
        <bgColor indexed="64"/>
      </patternFill>
    </fill>
    <fill>
      <patternFill patternType="solid">
        <fgColor indexed="51"/>
        <bgColor indexed="64"/>
      </patternFill>
    </fill>
    <fill>
      <patternFill patternType="solid">
        <fgColor indexed="15"/>
        <bgColor indexed="64"/>
      </patternFill>
    </fill>
    <fill>
      <patternFill patternType="mediumGray">
        <fgColor indexed="22"/>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auto="1"/>
      </bottom>
      <diagonal/>
    </border>
    <border>
      <left/>
      <right/>
      <top/>
      <bottom style="medium">
        <color theme="4"/>
      </bottom>
      <diagonal/>
    </border>
    <border>
      <left/>
      <right/>
      <top style="thin">
        <color indexed="11"/>
      </top>
      <bottom style="double">
        <color indexed="11"/>
      </bottom>
      <diagonal/>
    </border>
    <border>
      <left/>
      <right/>
      <top/>
      <bottom style="medium">
        <color theme="4" tint="0.499984740745262"/>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11"/>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medium">
        <color indexed="9"/>
      </top>
      <bottom style="medium">
        <color indexed="9"/>
      </bottom>
      <diagonal/>
    </border>
    <border>
      <left/>
      <right/>
      <top/>
      <bottom style="thick">
        <color indexed="43"/>
      </bottom>
      <diagonal/>
    </border>
    <border>
      <left/>
      <right/>
      <top/>
      <bottom style="medium">
        <color indexed="43"/>
      </bottom>
      <diagonal/>
    </border>
  </borders>
  <cellStyleXfs count="1334">
    <xf numFmtId="0" fontId="0" fillId="0" borderId="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0" fontId="73" fillId="0" borderId="0">
      <alignment vertical="center"/>
    </xf>
    <xf numFmtId="0" fontId="74" fillId="0" borderId="15" applyNumberFormat="0" applyFill="0" applyProtection="0">
      <alignment horizontal="center" vertical="center"/>
    </xf>
    <xf numFmtId="0" fontId="53" fillId="19" borderId="0" applyNumberFormat="0" applyBorder="0" applyAlignment="0" applyProtection="0">
      <alignment vertical="center"/>
    </xf>
    <xf numFmtId="0" fontId="56" fillId="8" borderId="12" applyNumberFormat="0" applyAlignment="0" applyProtection="0">
      <alignment vertical="center"/>
    </xf>
    <xf numFmtId="0" fontId="57" fillId="10" borderId="0" applyNumberFormat="0" applyBorder="0" applyAlignment="0" applyProtection="0">
      <alignment vertical="center"/>
    </xf>
    <xf numFmtId="0" fontId="67" fillId="0" borderId="17" applyNumberFormat="0" applyFill="0" applyAlignment="0" applyProtection="0">
      <alignment vertical="center"/>
    </xf>
    <xf numFmtId="0" fontId="77" fillId="27" borderId="0" applyNumberFormat="0" applyBorder="0" applyAlignment="0" applyProtection="0">
      <alignment vertical="center"/>
    </xf>
    <xf numFmtId="9" fontId="9" fillId="0" borderId="0" applyFont="0" applyFill="0" applyBorder="0" applyAlignment="0" applyProtection="0">
      <alignment vertical="center"/>
    </xf>
    <xf numFmtId="0" fontId="81" fillId="0" borderId="0">
      <alignment horizontal="center" vertical="center" wrapText="1"/>
      <protection locked="0"/>
    </xf>
    <xf numFmtId="0" fontId="82" fillId="13" borderId="0" applyNumberFormat="0" applyBorder="0" applyAlignment="0" applyProtection="0">
      <alignment vertical="center"/>
    </xf>
    <xf numFmtId="0" fontId="57" fillId="9" borderId="0" applyNumberFormat="0" applyBorder="0" applyAlignment="0" applyProtection="0">
      <alignment vertical="center"/>
    </xf>
    <xf numFmtId="0" fontId="24" fillId="16" borderId="0" applyNumberFormat="0" applyBorder="0" applyAlignment="0" applyProtection="0">
      <alignment vertical="center"/>
    </xf>
    <xf numFmtId="0" fontId="9" fillId="0" borderId="0">
      <alignment vertical="center"/>
    </xf>
    <xf numFmtId="41" fontId="1" fillId="0" borderId="0" applyFont="0" applyFill="0" applyBorder="0" applyAlignment="0" applyProtection="0">
      <alignment vertical="center"/>
    </xf>
    <xf numFmtId="0" fontId="24" fillId="15" borderId="0" applyNumberFormat="0" applyBorder="0" applyAlignment="0" applyProtection="0">
      <alignment vertical="center"/>
    </xf>
    <xf numFmtId="0" fontId="9" fillId="0" borderId="0">
      <alignment vertical="center"/>
    </xf>
    <xf numFmtId="0" fontId="73" fillId="0" borderId="0">
      <alignment vertical="center"/>
    </xf>
    <xf numFmtId="0" fontId="0" fillId="0" borderId="0">
      <alignment vertical="center"/>
    </xf>
    <xf numFmtId="0" fontId="77" fillId="26" borderId="0" applyNumberFormat="0" applyBorder="0" applyAlignment="0" applyProtection="0">
      <alignment vertical="center"/>
    </xf>
    <xf numFmtId="0" fontId="86" fillId="28" borderId="0" applyNumberFormat="0" applyBorder="0" applyAlignment="0" applyProtection="0">
      <alignment vertical="center"/>
    </xf>
    <xf numFmtId="43" fontId="0" fillId="0" borderId="0" applyFont="0" applyFill="0" applyBorder="0" applyAlignment="0" applyProtection="0">
      <alignment vertical="center"/>
    </xf>
    <xf numFmtId="0" fontId="87" fillId="31" borderId="0" applyNumberFormat="0" applyBorder="0" applyAlignment="0" applyProtection="0">
      <alignment vertical="center"/>
    </xf>
    <xf numFmtId="0" fontId="57" fillId="17" borderId="0" applyNumberFormat="0" applyBorder="0" applyAlignment="0" applyProtection="0">
      <alignment vertical="center"/>
    </xf>
    <xf numFmtId="186" fontId="65" fillId="0" borderId="15" applyFill="0" applyProtection="0">
      <alignment horizontal="right" vertical="center"/>
    </xf>
    <xf numFmtId="0" fontId="53" fillId="17" borderId="0" applyNumberFormat="0" applyBorder="0" applyAlignment="0" applyProtection="0">
      <alignment vertical="center"/>
    </xf>
    <xf numFmtId="0" fontId="57" fillId="20" borderId="0" applyNumberFormat="0" applyBorder="0" applyAlignment="0" applyProtection="0">
      <alignment vertical="center"/>
    </xf>
    <xf numFmtId="0" fontId="82" fillId="32" borderId="0" applyNumberFormat="0" applyBorder="0" applyAlignment="0" applyProtection="0">
      <alignment vertical="center"/>
    </xf>
    <xf numFmtId="0" fontId="88" fillId="15" borderId="1" applyNumberFormat="0" applyBorder="0" applyAlignment="0" applyProtection="0">
      <alignment vertical="center"/>
    </xf>
    <xf numFmtId="0" fontId="89" fillId="0" borderId="0" applyNumberFormat="0" applyFill="0" applyBorder="0" applyAlignment="0" applyProtection="0">
      <alignment vertical="center"/>
    </xf>
    <xf numFmtId="9" fontId="9" fillId="0" borderId="0" applyFont="0" applyFill="0" applyBorder="0" applyAlignment="0" applyProtection="0">
      <alignment vertical="center"/>
    </xf>
    <xf numFmtId="0" fontId="53" fillId="5" borderId="0" applyNumberFormat="0" applyBorder="0" applyAlignment="0" applyProtection="0">
      <alignment vertical="center"/>
    </xf>
    <xf numFmtId="0" fontId="83" fillId="14" borderId="0" applyNumberFormat="0" applyBorder="0" applyAlignment="0" applyProtection="0">
      <alignment vertical="center"/>
    </xf>
    <xf numFmtId="0" fontId="57" fillId="9" borderId="0" applyNumberFormat="0" applyBorder="0" applyAlignment="0" applyProtection="0">
      <alignment vertical="center"/>
    </xf>
    <xf numFmtId="0" fontId="59" fillId="0" borderId="0" applyNumberFormat="0" applyFill="0" applyBorder="0" applyAlignment="0" applyProtection="0">
      <alignment vertical="center"/>
    </xf>
    <xf numFmtId="0" fontId="64" fillId="0" borderId="0">
      <alignment vertical="center"/>
    </xf>
    <xf numFmtId="0" fontId="1" fillId="6" borderId="10" applyNumberFormat="0" applyFont="0" applyAlignment="0" applyProtection="0">
      <alignment vertical="center"/>
    </xf>
    <xf numFmtId="0" fontId="53" fillId="21" borderId="0" applyNumberFormat="0" applyBorder="0" applyAlignment="0" applyProtection="0">
      <alignment vertical="center"/>
    </xf>
    <xf numFmtId="0" fontId="57" fillId="25" borderId="0" applyNumberFormat="0" applyBorder="0" applyAlignment="0" applyProtection="0">
      <alignment vertical="center"/>
    </xf>
    <xf numFmtId="0" fontId="57" fillId="17" borderId="0" applyNumberFormat="0" applyBorder="0" applyAlignment="0" applyProtection="0">
      <alignment vertical="center"/>
    </xf>
    <xf numFmtId="0" fontId="87" fillId="33" borderId="0" applyNumberFormat="0" applyBorder="0" applyAlignment="0" applyProtection="0">
      <alignment vertical="center"/>
    </xf>
    <xf numFmtId="0" fontId="57" fillId="20" borderId="0" applyNumberFormat="0" applyBorder="0" applyAlignment="0" applyProtection="0">
      <alignment vertical="center"/>
    </xf>
    <xf numFmtId="9" fontId="9" fillId="0" borderId="0" applyFont="0" applyFill="0" applyBorder="0" applyAlignment="0" applyProtection="0">
      <alignment vertical="center"/>
    </xf>
    <xf numFmtId="0" fontId="93"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 fillId="0" borderId="0">
      <alignment vertical="center"/>
    </xf>
    <xf numFmtId="0" fontId="9" fillId="0" borderId="0">
      <alignment vertical="center"/>
    </xf>
    <xf numFmtId="0" fontId="53" fillId="14" borderId="0" applyNumberFormat="0" applyBorder="0" applyAlignment="0" applyProtection="0">
      <alignment vertical="center"/>
    </xf>
    <xf numFmtId="0" fontId="90" fillId="0" borderId="0" applyNumberFormat="0" applyFill="0" applyBorder="0" applyAlignment="0" applyProtection="0">
      <alignment vertical="center"/>
    </xf>
    <xf numFmtId="0" fontId="57" fillId="25" borderId="0" applyNumberFormat="0" applyBorder="0" applyAlignment="0" applyProtection="0">
      <alignment vertical="center"/>
    </xf>
    <xf numFmtId="0" fontId="85" fillId="0" borderId="0" applyNumberFormat="0" applyFill="0" applyBorder="0" applyAlignment="0" applyProtection="0">
      <alignment vertical="center"/>
    </xf>
    <xf numFmtId="0" fontId="58" fillId="0" borderId="13" applyNumberFormat="0" applyFill="0" applyAlignment="0" applyProtection="0">
      <alignment vertical="center"/>
    </xf>
    <xf numFmtId="9" fontId="9" fillId="0" borderId="0" applyFont="0" applyFill="0" applyBorder="0" applyAlignment="0" applyProtection="0">
      <alignment vertical="center"/>
    </xf>
    <xf numFmtId="0" fontId="91" fillId="0" borderId="21" applyNumberFormat="0" applyFill="0" applyAlignment="0" applyProtection="0">
      <alignment vertical="center"/>
    </xf>
    <xf numFmtId="0" fontId="63" fillId="14" borderId="0" applyNumberFormat="0" applyBorder="0" applyAlignment="0" applyProtection="0">
      <alignment vertical="center"/>
    </xf>
    <xf numFmtId="0" fontId="64" fillId="0" borderId="0">
      <alignment vertical="center"/>
    </xf>
    <xf numFmtId="0" fontId="53" fillId="14" borderId="0" applyNumberFormat="0" applyBorder="0" applyAlignment="0" applyProtection="0">
      <alignment vertical="center"/>
    </xf>
    <xf numFmtId="9" fontId="9" fillId="0" borderId="0" applyFont="0" applyFill="0" applyBorder="0" applyAlignment="0" applyProtection="0">
      <alignment vertical="center"/>
    </xf>
    <xf numFmtId="0" fontId="84" fillId="0" borderId="21" applyNumberFormat="0" applyFill="0" applyAlignment="0" applyProtection="0">
      <alignment vertical="center"/>
    </xf>
    <xf numFmtId="0" fontId="87" fillId="29" borderId="0" applyNumberFormat="0" applyBorder="0" applyAlignment="0" applyProtection="0">
      <alignment vertical="center"/>
    </xf>
    <xf numFmtId="0" fontId="57" fillId="9" borderId="0" applyNumberFormat="0" applyBorder="0" applyAlignment="0" applyProtection="0">
      <alignment vertical="center"/>
    </xf>
    <xf numFmtId="0" fontId="57" fillId="17" borderId="0" applyNumberFormat="0" applyBorder="0" applyAlignment="0" applyProtection="0">
      <alignment vertical="center"/>
    </xf>
    <xf numFmtId="9" fontId="9" fillId="0" borderId="0" applyFont="0" applyFill="0" applyBorder="0" applyAlignment="0" applyProtection="0">
      <alignment vertical="center"/>
    </xf>
    <xf numFmtId="0" fontId="93" fillId="0" borderId="23" applyNumberFormat="0" applyFill="0" applyAlignment="0" applyProtection="0">
      <alignment vertical="center"/>
    </xf>
    <xf numFmtId="0" fontId="57" fillId="17" borderId="0" applyNumberFormat="0" applyBorder="0" applyAlignment="0" applyProtection="0">
      <alignment vertical="center"/>
    </xf>
    <xf numFmtId="0" fontId="87" fillId="34" borderId="0" applyNumberFormat="0" applyBorder="0" applyAlignment="0" applyProtection="0">
      <alignment vertical="center"/>
    </xf>
    <xf numFmtId="0" fontId="95" fillId="36" borderId="25" applyNumberFormat="0" applyAlignment="0" applyProtection="0">
      <alignment vertical="center"/>
    </xf>
    <xf numFmtId="0" fontId="96" fillId="36" borderId="12" applyNumberFormat="0" applyAlignment="0" applyProtection="0">
      <alignment vertical="center"/>
    </xf>
    <xf numFmtId="0" fontId="0" fillId="25" borderId="0" applyNumberFormat="0" applyBorder="0" applyAlignment="0" applyProtection="0">
      <alignment vertical="center"/>
    </xf>
    <xf numFmtId="0" fontId="97" fillId="37" borderId="26" applyNumberFormat="0" applyAlignment="0" applyProtection="0">
      <alignment vertical="center"/>
    </xf>
    <xf numFmtId="0" fontId="77" fillId="38" borderId="0" applyNumberFormat="0" applyBorder="0" applyAlignment="0" applyProtection="0">
      <alignment vertical="center"/>
    </xf>
    <xf numFmtId="0" fontId="87" fillId="39" borderId="0" applyNumberFormat="0" applyBorder="0" applyAlignment="0" applyProtection="0">
      <alignment vertical="center"/>
    </xf>
    <xf numFmtId="0" fontId="9" fillId="0" borderId="0">
      <alignment vertical="center"/>
    </xf>
    <xf numFmtId="0" fontId="80" fillId="0" borderId="20">
      <alignment horizontal="center" vertical="center"/>
    </xf>
    <xf numFmtId="0" fontId="99" fillId="0" borderId="27" applyNumberFormat="0" applyFill="0" applyAlignment="0" applyProtection="0">
      <alignment vertical="center"/>
    </xf>
    <xf numFmtId="0" fontId="53" fillId="5" borderId="0" applyNumberFormat="0" applyBorder="0" applyAlignment="0" applyProtection="0">
      <alignment vertical="center"/>
    </xf>
    <xf numFmtId="0" fontId="100" fillId="0" borderId="28" applyNumberFormat="0" applyFill="0" applyAlignment="0" applyProtection="0">
      <alignment vertical="center"/>
    </xf>
    <xf numFmtId="0" fontId="101" fillId="40" borderId="0" applyNumberFormat="0" applyBorder="0" applyAlignment="0" applyProtection="0">
      <alignment vertical="center"/>
    </xf>
    <xf numFmtId="0" fontId="0" fillId="13" borderId="0" applyNumberFormat="0" applyBorder="0" applyAlignment="0" applyProtection="0">
      <alignment vertical="center"/>
    </xf>
    <xf numFmtId="0" fontId="102" fillId="41" borderId="0" applyNumberFormat="0" applyBorder="0" applyAlignment="0" applyProtection="0">
      <alignment vertical="center"/>
    </xf>
    <xf numFmtId="0" fontId="77" fillId="42" borderId="0" applyNumberFormat="0" applyBorder="0" applyAlignment="0" applyProtection="0">
      <alignment vertical="center"/>
    </xf>
    <xf numFmtId="0" fontId="87" fillId="43" borderId="0" applyNumberFormat="0" applyBorder="0" applyAlignment="0" applyProtection="0">
      <alignment vertical="center"/>
    </xf>
    <xf numFmtId="0" fontId="9" fillId="0" borderId="0">
      <alignment vertical="center"/>
    </xf>
    <xf numFmtId="0" fontId="65" fillId="0" borderId="7" applyNumberFormat="0" applyFill="0" applyProtection="0">
      <alignment horizontal="right" vertical="center"/>
    </xf>
    <xf numFmtId="0" fontId="77" fillId="45" borderId="0" applyNumberFormat="0" applyBorder="0" applyAlignment="0" applyProtection="0">
      <alignment vertical="center"/>
    </xf>
    <xf numFmtId="0" fontId="24" fillId="15" borderId="0" applyNumberFormat="0" applyBorder="0" applyAlignment="0" applyProtection="0">
      <alignment vertical="center"/>
    </xf>
    <xf numFmtId="0" fontId="77" fillId="46" borderId="0" applyNumberFormat="0" applyBorder="0" applyAlignment="0" applyProtection="0">
      <alignment vertical="center"/>
    </xf>
    <xf numFmtId="0" fontId="77" fillId="47" borderId="0" applyNumberFormat="0" applyBorder="0" applyAlignment="0" applyProtection="0">
      <alignment vertical="center"/>
    </xf>
    <xf numFmtId="0" fontId="77" fillId="48" borderId="0" applyNumberFormat="0" applyBorder="0" applyAlignment="0" applyProtection="0">
      <alignment vertical="center"/>
    </xf>
    <xf numFmtId="0" fontId="24" fillId="16" borderId="0" applyNumberFormat="0" applyBorder="0" applyAlignment="0" applyProtection="0">
      <alignment vertical="center"/>
    </xf>
    <xf numFmtId="0" fontId="87" fillId="49" borderId="0" applyNumberFormat="0" applyBorder="0" applyAlignment="0" applyProtection="0">
      <alignment vertical="center"/>
    </xf>
    <xf numFmtId="0" fontId="61" fillId="13" borderId="0" applyNumberFormat="0" applyBorder="0" applyAlignment="0" applyProtection="0">
      <alignment vertical="center"/>
    </xf>
    <xf numFmtId="0" fontId="24" fillId="16" borderId="0" applyNumberFormat="0" applyBorder="0" applyAlignment="0" applyProtection="0">
      <alignment vertical="center"/>
    </xf>
    <xf numFmtId="0" fontId="9" fillId="0" borderId="0" applyNumberFormat="0" applyFont="0" applyFill="0" applyBorder="0" applyAlignment="0" applyProtection="0">
      <alignment horizontal="left" vertical="center"/>
    </xf>
    <xf numFmtId="0" fontId="87" fillId="50" borderId="0" applyNumberFormat="0" applyBorder="0" applyAlignment="0" applyProtection="0">
      <alignment vertical="center"/>
    </xf>
    <xf numFmtId="0" fontId="77" fillId="51" borderId="0" applyNumberFormat="0" applyBorder="0" applyAlignment="0" applyProtection="0">
      <alignment vertical="center"/>
    </xf>
    <xf numFmtId="0" fontId="77" fillId="52" borderId="0" applyNumberFormat="0" applyBorder="0" applyAlignment="0" applyProtection="0">
      <alignment vertical="center"/>
    </xf>
    <xf numFmtId="0" fontId="87" fillId="53" borderId="0" applyNumberFormat="0" applyBorder="0" applyAlignment="0" applyProtection="0">
      <alignment vertical="center"/>
    </xf>
    <xf numFmtId="0" fontId="53" fillId="16" borderId="0" applyNumberFormat="0" applyBorder="0" applyAlignment="0" applyProtection="0">
      <alignment vertical="center"/>
    </xf>
    <xf numFmtId="0" fontId="77" fillId="54" borderId="0" applyNumberFormat="0" applyBorder="0" applyAlignment="0" applyProtection="0">
      <alignment vertical="center"/>
    </xf>
    <xf numFmtId="0" fontId="57" fillId="17" borderId="0" applyNumberFormat="0" applyBorder="0" applyAlignment="0" applyProtection="0">
      <alignment vertical="center"/>
    </xf>
    <xf numFmtId="0" fontId="58" fillId="0" borderId="13" applyNumberFormat="0" applyFill="0" applyAlignment="0" applyProtection="0">
      <alignment vertical="center"/>
    </xf>
    <xf numFmtId="0" fontId="87" fillId="56" borderId="0" applyNumberFormat="0" applyBorder="0" applyAlignment="0" applyProtection="0">
      <alignment vertical="center"/>
    </xf>
    <xf numFmtId="0" fontId="87" fillId="57" borderId="0" applyNumberFormat="0" applyBorder="0" applyAlignment="0" applyProtection="0">
      <alignment vertical="center"/>
    </xf>
    <xf numFmtId="0" fontId="69" fillId="0" borderId="0">
      <alignment vertical="center"/>
    </xf>
    <xf numFmtId="0" fontId="77" fillId="58" borderId="0" applyNumberFormat="0" applyBorder="0" applyAlignment="0" applyProtection="0">
      <alignment vertical="center"/>
    </xf>
    <xf numFmtId="0" fontId="57" fillId="17" borderId="0" applyNumberFormat="0" applyBorder="0" applyAlignment="0" applyProtection="0">
      <alignment vertical="center"/>
    </xf>
    <xf numFmtId="0" fontId="58" fillId="0" borderId="13" applyNumberFormat="0" applyFill="0" applyAlignment="0" applyProtection="0">
      <alignment vertical="center"/>
    </xf>
    <xf numFmtId="0" fontId="87" fillId="59" borderId="0" applyNumberFormat="0" applyBorder="0" applyAlignment="0" applyProtection="0">
      <alignment vertical="center"/>
    </xf>
    <xf numFmtId="0" fontId="73" fillId="0" borderId="0">
      <alignment vertical="center"/>
    </xf>
    <xf numFmtId="0" fontId="9" fillId="0" borderId="0">
      <alignment vertical="center"/>
    </xf>
    <xf numFmtId="0" fontId="24" fillId="15" borderId="0" applyNumberFormat="0" applyBorder="0" applyAlignment="0" applyProtection="0">
      <alignment vertical="center"/>
    </xf>
    <xf numFmtId="0" fontId="64" fillId="0" borderId="0">
      <alignment vertical="center"/>
    </xf>
    <xf numFmtId="0" fontId="69" fillId="0" borderId="0">
      <alignment vertical="center"/>
    </xf>
    <xf numFmtId="0" fontId="69" fillId="0" borderId="0">
      <alignment vertical="center"/>
    </xf>
    <xf numFmtId="0" fontId="64" fillId="0" borderId="0">
      <alignment vertical="center"/>
    </xf>
    <xf numFmtId="0" fontId="73" fillId="0" borderId="0">
      <alignment vertical="center"/>
    </xf>
    <xf numFmtId="0" fontId="24" fillId="15" borderId="0" applyNumberFormat="0" applyBorder="0" applyAlignment="0" applyProtection="0">
      <alignment vertical="center"/>
    </xf>
    <xf numFmtId="9" fontId="9" fillId="0" borderId="0" applyFont="0" applyFill="0" applyBorder="0" applyAlignment="0" applyProtection="0">
      <alignment vertical="center"/>
    </xf>
    <xf numFmtId="0" fontId="73"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73" fillId="0" borderId="0">
      <alignment vertical="center"/>
    </xf>
    <xf numFmtId="9" fontId="9" fillId="0" borderId="0" applyFont="0" applyFill="0" applyBorder="0" applyAlignment="0" applyProtection="0">
      <alignment vertical="center"/>
    </xf>
    <xf numFmtId="49" fontId="9" fillId="0" borderId="0" applyFont="0" applyFill="0" applyBorder="0" applyAlignment="0" applyProtection="0">
      <alignment vertical="center"/>
    </xf>
    <xf numFmtId="0" fontId="0" fillId="0" borderId="0">
      <alignment vertical="center"/>
    </xf>
    <xf numFmtId="0" fontId="64" fillId="0" borderId="0">
      <alignment vertical="center"/>
    </xf>
    <xf numFmtId="0" fontId="73" fillId="0" borderId="0">
      <alignment vertical="center"/>
    </xf>
    <xf numFmtId="0" fontId="9" fillId="0" borderId="0">
      <alignment vertical="center"/>
    </xf>
    <xf numFmtId="0" fontId="24" fillId="15" borderId="0" applyNumberFormat="0" applyBorder="0" applyAlignment="0" applyProtection="0">
      <alignment vertical="center"/>
    </xf>
    <xf numFmtId="0" fontId="73" fillId="0" borderId="0">
      <alignment vertical="center"/>
    </xf>
    <xf numFmtId="9" fontId="9" fillId="0" borderId="0" applyFont="0" applyFill="0" applyBorder="0" applyAlignment="0" applyProtection="0">
      <alignment vertical="center"/>
    </xf>
    <xf numFmtId="0" fontId="73" fillId="0" borderId="0">
      <alignment vertical="center"/>
    </xf>
    <xf numFmtId="49" fontId="9" fillId="0" borderId="0" applyFont="0" applyFill="0" applyBorder="0" applyAlignment="0" applyProtection="0">
      <alignment vertical="center"/>
    </xf>
    <xf numFmtId="0" fontId="62" fillId="0" borderId="0" applyNumberFormat="0" applyFill="0" applyBorder="0" applyAlignment="0" applyProtection="0">
      <alignment vertical="top"/>
      <protection locked="0"/>
    </xf>
    <xf numFmtId="0" fontId="57" fillId="9" borderId="0" applyNumberFormat="0" applyBorder="0" applyAlignment="0" applyProtection="0">
      <alignment vertical="center"/>
    </xf>
    <xf numFmtId="0" fontId="73" fillId="0" borderId="0">
      <alignment vertical="center"/>
    </xf>
    <xf numFmtId="0" fontId="57" fillId="25" borderId="0" applyNumberFormat="0" applyBorder="0" applyAlignment="0" applyProtection="0">
      <alignment vertical="center"/>
    </xf>
    <xf numFmtId="0" fontId="73" fillId="0" borderId="0">
      <alignment vertical="center"/>
    </xf>
    <xf numFmtId="0" fontId="73" fillId="0" borderId="0">
      <alignment vertical="center"/>
    </xf>
    <xf numFmtId="10" fontId="9" fillId="0" borderId="0" applyFont="0" applyFill="0" applyBorder="0" applyAlignment="0" applyProtection="0">
      <alignment vertical="center"/>
    </xf>
    <xf numFmtId="9" fontId="9" fillId="0" borderId="0" applyFont="0" applyFill="0" applyBorder="0" applyAlignment="0" applyProtection="0">
      <alignment vertical="center"/>
    </xf>
    <xf numFmtId="0" fontId="73" fillId="0" borderId="0">
      <alignment vertical="center"/>
    </xf>
    <xf numFmtId="0" fontId="106" fillId="0" borderId="30" applyNumberFormat="0" applyFill="0" applyAlignment="0" applyProtection="0">
      <alignment vertical="center"/>
    </xf>
    <xf numFmtId="0" fontId="73" fillId="0" borderId="0">
      <alignment vertical="center"/>
    </xf>
    <xf numFmtId="0" fontId="73" fillId="0" borderId="0">
      <alignment vertical="center"/>
    </xf>
    <xf numFmtId="0" fontId="62" fillId="0" borderId="0" applyNumberFormat="0" applyFill="0" applyBorder="0" applyAlignment="0" applyProtection="0">
      <alignment vertical="top"/>
      <protection locked="0"/>
    </xf>
    <xf numFmtId="0" fontId="57" fillId="9" borderId="0" applyNumberFormat="0" applyBorder="0" applyAlignment="0" applyProtection="0">
      <alignment vertical="center"/>
    </xf>
    <xf numFmtId="0" fontId="73" fillId="0" borderId="0">
      <alignment vertical="center"/>
    </xf>
    <xf numFmtId="0" fontId="65" fillId="0" borderId="0">
      <alignment vertical="center"/>
    </xf>
    <xf numFmtId="0" fontId="57" fillId="10" borderId="0" applyNumberFormat="0" applyBorder="0" applyAlignment="0" applyProtection="0">
      <alignment vertical="center"/>
    </xf>
    <xf numFmtId="0" fontId="64" fillId="0" borderId="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3" fillId="44" borderId="0" applyNumberFormat="0" applyBorder="0" applyAlignment="0" applyProtection="0">
      <alignment vertical="center"/>
    </xf>
    <xf numFmtId="0" fontId="0" fillId="11" borderId="0" applyNumberFormat="0" applyBorder="0" applyAlignment="0" applyProtection="0">
      <alignment vertical="center"/>
    </xf>
    <xf numFmtId="0" fontId="24" fillId="1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53" fillId="12" borderId="0" applyNumberFormat="0" applyBorder="0" applyAlignment="0" applyProtection="0">
      <alignment vertical="center"/>
    </xf>
    <xf numFmtId="0" fontId="9" fillId="0" borderId="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9" fillId="0" borderId="0">
      <alignment vertical="center"/>
    </xf>
    <xf numFmtId="0" fontId="0" fillId="32" borderId="0" applyNumberFormat="0" applyBorder="0" applyAlignment="0" applyProtection="0">
      <alignment vertical="center"/>
    </xf>
    <xf numFmtId="185" fontId="9" fillId="0" borderId="0" applyFont="0" applyFill="0" applyBorder="0" applyAlignment="0" applyProtection="0">
      <alignment vertical="center"/>
    </xf>
    <xf numFmtId="0" fontId="9" fillId="0" borderId="0">
      <alignment vertical="center"/>
    </xf>
    <xf numFmtId="0" fontId="0" fillId="32" borderId="0" applyNumberFormat="0" applyBorder="0" applyAlignment="0" applyProtection="0">
      <alignment vertical="center"/>
    </xf>
    <xf numFmtId="0" fontId="9" fillId="0" borderId="0">
      <alignment vertical="center"/>
    </xf>
    <xf numFmtId="0" fontId="0" fillId="23" borderId="0" applyNumberFormat="0" applyBorder="0" applyAlignment="0" applyProtection="0">
      <alignment vertical="center"/>
    </xf>
    <xf numFmtId="0" fontId="57" fillId="1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4" fillId="15" borderId="0" applyNumberFormat="0" applyBorder="0" applyAlignment="0" applyProtection="0">
      <alignment vertical="center"/>
    </xf>
    <xf numFmtId="0" fontId="0" fillId="1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75" fillId="0" borderId="1">
      <alignment horizontal="left" vertical="center"/>
    </xf>
    <xf numFmtId="0" fontId="0" fillId="25" borderId="0" applyNumberFormat="0" applyBorder="0" applyAlignment="0" applyProtection="0">
      <alignment vertical="center"/>
    </xf>
    <xf numFmtId="0" fontId="57" fillId="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24" fillId="15" borderId="0" applyNumberFormat="0" applyBorder="0" applyAlignment="0" applyProtection="0">
      <alignment vertical="center"/>
    </xf>
    <xf numFmtId="0" fontId="82" fillId="1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3" fillId="55" borderId="0" applyNumberFormat="0" applyBorder="0" applyAlignment="0" applyProtection="0">
      <alignment vertical="center"/>
    </xf>
    <xf numFmtId="0" fontId="82" fillId="13" borderId="0" applyNumberFormat="0" applyBorder="0" applyAlignment="0" applyProtection="0">
      <alignment vertical="center"/>
    </xf>
    <xf numFmtId="0" fontId="0" fillId="25" borderId="0" applyNumberFormat="0" applyBorder="0" applyAlignment="0" applyProtection="0">
      <alignment vertical="center"/>
    </xf>
    <xf numFmtId="0" fontId="82" fillId="13" borderId="0" applyNumberFormat="0" applyBorder="0" applyAlignment="0" applyProtection="0">
      <alignment vertical="center"/>
    </xf>
    <xf numFmtId="0" fontId="0" fillId="32" borderId="0" applyNumberFormat="0" applyBorder="0" applyAlignment="0" applyProtection="0">
      <alignment vertical="center"/>
    </xf>
    <xf numFmtId="0" fontId="104" fillId="22" borderId="0" applyNumberFormat="0" applyBorder="0" applyAlignment="0" applyProtection="0">
      <alignment vertical="center"/>
    </xf>
    <xf numFmtId="9" fontId="9" fillId="0" borderId="0" applyFont="0" applyFill="0" applyBorder="0" applyAlignment="0" applyProtection="0">
      <alignment vertical="center"/>
    </xf>
    <xf numFmtId="0" fontId="106" fillId="0" borderId="30" applyNumberFormat="0" applyFill="0" applyAlignment="0" applyProtection="0">
      <alignment vertical="center"/>
    </xf>
    <xf numFmtId="0" fontId="0" fillId="32" borderId="0" applyNumberFormat="0" applyBorder="0" applyAlignment="0" applyProtection="0">
      <alignment vertical="center"/>
    </xf>
    <xf numFmtId="0" fontId="57" fillId="30" borderId="0" applyNumberFormat="0" applyBorder="0" applyAlignment="0" applyProtection="0">
      <alignment vertical="center"/>
    </xf>
    <xf numFmtId="0" fontId="104" fillId="22" borderId="0" applyNumberFormat="0" applyBorder="0" applyAlignment="0" applyProtection="0">
      <alignment vertical="center"/>
    </xf>
    <xf numFmtId="9" fontId="9" fillId="0" borderId="0" applyFont="0" applyFill="0" applyBorder="0" applyAlignment="0" applyProtection="0">
      <alignment vertical="center"/>
    </xf>
    <xf numFmtId="0" fontId="82" fillId="13" borderId="0" applyNumberFormat="0" applyBorder="0" applyAlignment="0" applyProtection="0">
      <alignment vertical="center"/>
    </xf>
    <xf numFmtId="0" fontId="0" fillId="61" borderId="0" applyNumberFormat="0" applyBorder="0" applyAlignment="0" applyProtection="0">
      <alignment vertical="center"/>
    </xf>
    <xf numFmtId="0" fontId="53" fillId="22" borderId="0" applyNumberFormat="0" applyBorder="0" applyAlignment="0" applyProtection="0">
      <alignment vertical="center"/>
    </xf>
    <xf numFmtId="0" fontId="68" fillId="16" borderId="18" applyNumberFormat="0" applyAlignment="0" applyProtection="0">
      <alignment vertical="center"/>
    </xf>
    <xf numFmtId="0" fontId="57" fillId="17"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82" fillId="13" borderId="0" applyNumberFormat="0" applyBorder="0" applyAlignment="0" applyProtection="0">
      <alignment vertical="center"/>
    </xf>
    <xf numFmtId="0" fontId="54" fillId="0" borderId="11" applyNumberFormat="0" applyFill="0" applyAlignment="0" applyProtection="0">
      <alignment vertical="center"/>
    </xf>
    <xf numFmtId="0" fontId="53" fillId="22" borderId="0" applyNumberFormat="0" applyBorder="0" applyAlignment="0" applyProtection="0">
      <alignment vertical="center"/>
    </xf>
    <xf numFmtId="9" fontId="9" fillId="0" borderId="0" applyFont="0" applyFill="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4" borderId="0" applyNumberFormat="0" applyBorder="0" applyAlignment="0" applyProtection="0">
      <alignment vertical="center"/>
    </xf>
    <xf numFmtId="0" fontId="68" fillId="16" borderId="18" applyNumberFormat="0" applyAlignment="0" applyProtection="0">
      <alignment vertical="center"/>
    </xf>
    <xf numFmtId="0" fontId="9" fillId="0" borderId="0">
      <alignment vertical="center"/>
    </xf>
    <xf numFmtId="0" fontId="57" fillId="17" borderId="0" applyNumberFormat="0" applyBorder="0" applyAlignment="0" applyProtection="0">
      <alignment vertical="center"/>
    </xf>
    <xf numFmtId="0" fontId="53" fillId="14" borderId="0" applyNumberFormat="0" applyBorder="0" applyAlignment="0" applyProtection="0">
      <alignment vertical="center"/>
    </xf>
    <xf numFmtId="0" fontId="57" fillId="12" borderId="0" applyNumberFormat="0" applyBorder="0" applyAlignment="0" applyProtection="0">
      <alignment vertical="center"/>
    </xf>
    <xf numFmtId="0" fontId="0" fillId="15" borderId="16" applyNumberFormat="0" applyFont="0" applyAlignment="0" applyProtection="0">
      <alignment vertical="center"/>
    </xf>
    <xf numFmtId="0" fontId="53" fillId="21" borderId="0" applyNumberFormat="0" applyBorder="0" applyAlignment="0" applyProtection="0">
      <alignment vertical="center"/>
    </xf>
    <xf numFmtId="0" fontId="53" fillId="12" borderId="0" applyNumberFormat="0" applyBorder="0" applyAlignment="0" applyProtection="0">
      <alignment vertical="center"/>
    </xf>
    <xf numFmtId="0" fontId="57" fillId="17"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24" borderId="0" applyNumberFormat="0" applyBorder="0" applyAlignment="0" applyProtection="0">
      <alignment vertical="center"/>
    </xf>
    <xf numFmtId="0" fontId="24" fillId="11" borderId="0" applyNumberFormat="0" applyBorder="0" applyAlignment="0" applyProtection="0">
      <alignment vertical="center"/>
    </xf>
    <xf numFmtId="0" fontId="53" fillId="24" borderId="0" applyNumberFormat="0" applyBorder="0" applyAlignment="0" applyProtection="0">
      <alignment vertical="center"/>
    </xf>
    <xf numFmtId="0" fontId="24" fillId="11" borderId="0" applyNumberFormat="0" applyBorder="0" applyAlignment="0" applyProtection="0">
      <alignment vertical="center"/>
    </xf>
    <xf numFmtId="0" fontId="53" fillId="5" borderId="0" applyNumberFormat="0" applyBorder="0" applyAlignment="0" applyProtection="0">
      <alignment vertical="center"/>
    </xf>
    <xf numFmtId="0" fontId="57" fillId="17" borderId="0" applyNumberFormat="0" applyBorder="0" applyAlignment="0" applyProtection="0">
      <alignment vertical="center"/>
    </xf>
    <xf numFmtId="0" fontId="53" fillId="5" borderId="0" applyNumberFormat="0" applyBorder="0" applyAlignment="0" applyProtection="0">
      <alignment vertical="center"/>
    </xf>
    <xf numFmtId="0" fontId="65" fillId="0" borderId="0" applyProtection="0">
      <alignment vertical="center"/>
    </xf>
    <xf numFmtId="0" fontId="9" fillId="0" borderId="0">
      <alignment vertical="center"/>
    </xf>
    <xf numFmtId="0" fontId="53" fillId="55" borderId="0" applyNumberFormat="0" applyBorder="0" applyAlignment="0" applyProtection="0">
      <alignment vertical="center"/>
    </xf>
    <xf numFmtId="0" fontId="53" fillId="16" borderId="0" applyNumberFormat="0" applyBorder="0" applyAlignment="0" applyProtection="0">
      <alignment vertical="center"/>
    </xf>
    <xf numFmtId="0" fontId="58" fillId="0" borderId="13" applyNumberFormat="0" applyFill="0" applyAlignment="0" applyProtection="0">
      <alignment vertical="center"/>
    </xf>
    <xf numFmtId="0" fontId="53" fillId="16" borderId="0" applyNumberFormat="0" applyBorder="0" applyAlignment="0" applyProtection="0">
      <alignment vertical="center"/>
    </xf>
    <xf numFmtId="0" fontId="53" fillId="16" borderId="0" applyNumberFormat="0" applyBorder="0" applyAlignment="0" applyProtection="0">
      <alignment vertical="center"/>
    </xf>
    <xf numFmtId="9" fontId="9" fillId="0" borderId="0" applyFont="0" applyFill="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9" fillId="0" borderId="0" applyNumberFormat="0" applyFill="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9" borderId="0" applyNumberFormat="0" applyBorder="0" applyAlignment="0" applyProtection="0">
      <alignment vertical="center"/>
    </xf>
    <xf numFmtId="0" fontId="103" fillId="0" borderId="8">
      <alignment horizontal="left" vertical="center"/>
    </xf>
    <xf numFmtId="0" fontId="53" fillId="10" borderId="0" applyNumberFormat="0" applyBorder="0" applyAlignment="0" applyProtection="0">
      <alignment vertical="center"/>
    </xf>
    <xf numFmtId="0" fontId="103" fillId="0" borderId="8">
      <alignment horizontal="left" vertical="center"/>
    </xf>
    <xf numFmtId="0" fontId="53" fillId="10" borderId="0" applyNumberFormat="0" applyBorder="0" applyAlignment="0" applyProtection="0">
      <alignment vertical="center"/>
    </xf>
    <xf numFmtId="0" fontId="53" fillId="17" borderId="0" applyNumberFormat="0" applyBorder="0" applyAlignment="0" applyProtection="0">
      <alignment vertical="center"/>
    </xf>
    <xf numFmtId="0" fontId="69" fillId="0" borderId="0">
      <alignment vertical="center"/>
      <protection locked="0"/>
    </xf>
    <xf numFmtId="0" fontId="53" fillId="44" borderId="0" applyNumberFormat="0" applyBorder="0" applyAlignment="0" applyProtection="0">
      <alignment vertical="center"/>
    </xf>
    <xf numFmtId="0" fontId="24" fillId="11" borderId="0" applyNumberFormat="0" applyBorder="0" applyAlignment="0" applyProtection="0">
      <alignment vertical="center"/>
    </xf>
    <xf numFmtId="0" fontId="57" fillId="9" borderId="0" applyNumberFormat="0" applyBorder="0" applyAlignment="0" applyProtection="0">
      <alignment vertical="center"/>
    </xf>
    <xf numFmtId="0" fontId="24" fillId="11" borderId="0" applyNumberFormat="0" applyBorder="0" applyAlignment="0" applyProtection="0">
      <alignment vertical="center"/>
    </xf>
    <xf numFmtId="0" fontId="24" fillId="32"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72" fillId="0" borderId="0" applyNumberFormat="0" applyFill="0" applyBorder="0" applyAlignment="0" applyProtection="0">
      <alignment vertical="center"/>
    </xf>
    <xf numFmtId="0" fontId="57" fillId="17"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80" fillId="0" borderId="20">
      <alignment horizontal="center" vertical="center"/>
    </xf>
    <xf numFmtId="0" fontId="57" fillId="25" borderId="0" applyNumberFormat="0" applyBorder="0" applyAlignment="0" applyProtection="0">
      <alignment vertical="center"/>
    </xf>
    <xf numFmtId="0" fontId="57" fillId="25" borderId="0" applyNumberFormat="0" applyBorder="0" applyAlignment="0" applyProtection="0">
      <alignment vertical="center"/>
    </xf>
    <xf numFmtId="0" fontId="58" fillId="0" borderId="13" applyNumberFormat="0" applyFill="0" applyAlignment="0" applyProtection="0">
      <alignment vertical="center"/>
    </xf>
    <xf numFmtId="0" fontId="57" fillId="25" borderId="0" applyNumberFormat="0" applyBorder="0" applyAlignment="0" applyProtection="0">
      <alignment vertical="center"/>
    </xf>
    <xf numFmtId="0" fontId="58" fillId="0" borderId="13" applyNumberFormat="0" applyFill="0" applyAlignment="0" applyProtection="0">
      <alignment vertical="center"/>
    </xf>
    <xf numFmtId="0" fontId="57" fillId="9" borderId="0" applyNumberFormat="0" applyBorder="0" applyAlignment="0" applyProtection="0">
      <alignment vertical="center"/>
    </xf>
    <xf numFmtId="15" fontId="111" fillId="0" borderId="0">
      <alignment vertical="center"/>
    </xf>
    <xf numFmtId="0" fontId="57" fillId="9" borderId="0" applyNumberFormat="0" applyBorder="0" applyAlignment="0" applyProtection="0">
      <alignment vertical="center"/>
    </xf>
    <xf numFmtId="185" fontId="9" fillId="0" borderId="0" applyFont="0" applyFill="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9" fillId="0" borderId="0">
      <alignment vertical="center"/>
    </xf>
    <xf numFmtId="0" fontId="57" fillId="9" borderId="0" applyNumberFormat="0" applyBorder="0" applyAlignment="0" applyProtection="0">
      <alignment vertical="center"/>
    </xf>
    <xf numFmtId="0" fontId="94" fillId="35" borderId="24">
      <alignment vertical="center"/>
      <protection locked="0"/>
    </xf>
    <xf numFmtId="0" fontId="9" fillId="0" borderId="0">
      <alignment vertical="center"/>
    </xf>
    <xf numFmtId="0" fontId="57" fillId="9" borderId="0" applyNumberFormat="0" applyBorder="0" applyAlignment="0" applyProtection="0">
      <alignment vertical="center"/>
    </xf>
    <xf numFmtId="0" fontId="9" fillId="0" borderId="0">
      <alignment vertical="center"/>
    </xf>
    <xf numFmtId="0" fontId="63" fillId="23" borderId="0" applyNumberFormat="0" applyBorder="0" applyAlignment="0" applyProtection="0">
      <alignment vertical="center"/>
    </xf>
    <xf numFmtId="0" fontId="57" fillId="9" borderId="0" applyNumberFormat="0" applyBorder="0" applyAlignment="0" applyProtection="0">
      <alignment vertical="center"/>
    </xf>
    <xf numFmtId="0" fontId="63" fillId="23" borderId="0" applyNumberFormat="0" applyBorder="0" applyAlignment="0" applyProtection="0">
      <alignment vertical="center"/>
    </xf>
    <xf numFmtId="0" fontId="57" fillId="9" borderId="0" applyNumberFormat="0" applyBorder="0" applyAlignment="0" applyProtection="0">
      <alignment vertical="center"/>
    </xf>
    <xf numFmtId="0" fontId="57" fillId="30" borderId="0" applyNumberFormat="0" applyBorder="0" applyAlignment="0" applyProtection="0">
      <alignment vertical="center"/>
    </xf>
    <xf numFmtId="0" fontId="53" fillId="9" borderId="0" applyNumberFormat="0" applyBorder="0" applyAlignment="0" applyProtection="0">
      <alignment vertical="center"/>
    </xf>
    <xf numFmtId="0" fontId="103" fillId="0" borderId="32" applyNumberFormat="0" applyAlignment="0" applyProtection="0">
      <alignment horizontal="left" vertical="center"/>
    </xf>
    <xf numFmtId="0" fontId="60" fillId="12" borderId="14" applyNumberFormat="0" applyAlignment="0" applyProtection="0">
      <alignment vertical="center"/>
    </xf>
    <xf numFmtId="0" fontId="24" fillId="16" borderId="0" applyNumberFormat="0" applyBorder="0" applyAlignment="0" applyProtection="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0" fontId="24" fillId="11" borderId="0" applyNumberFormat="0" applyBorder="0" applyAlignment="0" applyProtection="0">
      <alignment vertical="center"/>
    </xf>
    <xf numFmtId="0" fontId="57" fillId="20"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94" fillId="35" borderId="24">
      <alignment vertical="center"/>
      <protection locked="0"/>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57" fillId="30" borderId="0" applyNumberFormat="0" applyBorder="0" applyAlignment="0" applyProtection="0">
      <alignment vertical="center"/>
    </xf>
    <xf numFmtId="15" fontId="111" fillId="0" borderId="0">
      <alignment vertical="center"/>
    </xf>
    <xf numFmtId="0" fontId="112" fillId="0" borderId="0">
      <alignment vertical="center"/>
    </xf>
    <xf numFmtId="9" fontId="9" fillId="0" borderId="0" applyFont="0" applyFill="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57" fillId="20" borderId="0" applyNumberFormat="0" applyBorder="0" applyAlignment="0" applyProtection="0">
      <alignment vertical="center"/>
    </xf>
    <xf numFmtId="0" fontId="24" fillId="15" borderId="0" applyNumberFormat="0" applyBorder="0" applyAlignment="0" applyProtection="0">
      <alignment vertical="center"/>
    </xf>
    <xf numFmtId="0" fontId="57" fillId="10" borderId="0" applyNumberFormat="0" applyBorder="0" applyAlignment="0" applyProtection="0">
      <alignment vertical="center"/>
    </xf>
    <xf numFmtId="0" fontId="9" fillId="0" borderId="0" applyFont="0" applyFill="0" applyBorder="0" applyAlignment="0" applyProtection="0">
      <alignment vertical="center"/>
    </xf>
    <xf numFmtId="0" fontId="24" fillId="15" borderId="0" applyNumberFormat="0" applyBorder="0" applyAlignment="0" applyProtection="0">
      <alignment vertical="center"/>
    </xf>
    <xf numFmtId="0" fontId="57" fillId="10"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58" fillId="0" borderId="13" applyNumberFormat="0" applyFill="0" applyAlignment="0" applyProtection="0">
      <alignment vertical="center"/>
    </xf>
    <xf numFmtId="0" fontId="24" fillId="15" borderId="0" applyNumberFormat="0" applyBorder="0" applyAlignment="0" applyProtection="0">
      <alignment vertical="center"/>
    </xf>
    <xf numFmtId="0" fontId="67" fillId="0" borderId="17" applyNumberFormat="0" applyFill="0" applyAlignment="0" applyProtection="0">
      <alignment vertical="center"/>
    </xf>
    <xf numFmtId="0" fontId="57" fillId="10" borderId="0" applyNumberFormat="0" applyBorder="0" applyAlignment="0" applyProtection="0">
      <alignment vertical="center"/>
    </xf>
    <xf numFmtId="0" fontId="58" fillId="0" borderId="13" applyNumberFormat="0" applyFill="0" applyAlignment="0" applyProtection="0">
      <alignment vertical="center"/>
    </xf>
    <xf numFmtId="0" fontId="24" fillId="15" borderId="0" applyNumberFormat="0" applyBorder="0" applyAlignment="0" applyProtection="0">
      <alignment vertical="center"/>
    </xf>
    <xf numFmtId="0" fontId="58" fillId="0" borderId="13" applyNumberFormat="0" applyFill="0" applyAlignment="0" applyProtection="0">
      <alignment vertical="center"/>
    </xf>
    <xf numFmtId="0" fontId="24" fillId="13" borderId="0" applyNumberFormat="0" applyBorder="0" applyAlignment="0" applyProtection="0">
      <alignment vertical="center"/>
    </xf>
    <xf numFmtId="0" fontId="57" fillId="9" borderId="0" applyNumberFormat="0" applyBorder="0" applyAlignment="0" applyProtection="0">
      <alignment vertical="center"/>
    </xf>
    <xf numFmtId="197" fontId="9" fillId="0" borderId="0" applyFon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57" fillId="16" borderId="0" applyNumberFormat="0" applyBorder="0" applyAlignment="0" applyProtection="0">
      <alignment vertical="center"/>
    </xf>
    <xf numFmtId="196" fontId="9" fillId="0" borderId="0" applyFont="0" applyFill="0" applyBorder="0" applyAlignment="0" applyProtection="0">
      <alignment vertical="center"/>
    </xf>
    <xf numFmtId="0" fontId="57" fillId="16" borderId="0" applyNumberFormat="0" applyBorder="0" applyAlignment="0" applyProtection="0">
      <alignment vertical="center"/>
    </xf>
    <xf numFmtId="0" fontId="57" fillId="9" borderId="0" applyNumberFormat="0" applyBorder="0" applyAlignment="0" applyProtection="0">
      <alignment vertical="center"/>
    </xf>
    <xf numFmtId="0" fontId="82" fillId="32" borderId="0" applyNumberFormat="0" applyBorder="0" applyAlignment="0" applyProtection="0">
      <alignment vertical="center"/>
    </xf>
    <xf numFmtId="0" fontId="57" fillId="16" borderId="0" applyNumberFormat="0" applyBorder="0" applyAlignment="0" applyProtection="0">
      <alignment vertical="center"/>
    </xf>
    <xf numFmtId="0" fontId="57" fillId="16" borderId="0" applyNumberFormat="0" applyBorder="0" applyAlignment="0" applyProtection="0">
      <alignment vertical="center"/>
    </xf>
    <xf numFmtId="0" fontId="65" fillId="0" borderId="7" applyNumberFormat="0" applyFill="0" applyProtection="0">
      <alignment horizontal="right" vertical="center"/>
    </xf>
    <xf numFmtId="0" fontId="57" fillId="16" borderId="0" applyNumberFormat="0" applyBorder="0" applyAlignment="0" applyProtection="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184" fontId="108" fillId="0" borderId="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0" fontId="9" fillId="0" borderId="0">
      <alignment vertical="center"/>
    </xf>
    <xf numFmtId="0" fontId="57" fillId="20" borderId="0" applyNumberFormat="0" applyBorder="0" applyAlignment="0" applyProtection="0">
      <alignment vertical="center"/>
    </xf>
    <xf numFmtId="190" fontId="9" fillId="0" borderId="0" applyFont="0" applyFill="0" applyBorder="0" applyAlignment="0" applyProtection="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9" fontId="9" fillId="0" borderId="0" applyFont="0" applyFill="0" applyBorder="0" applyAlignment="0" applyProtection="0">
      <alignment vertical="center"/>
    </xf>
    <xf numFmtId="0" fontId="57" fillId="9" borderId="0" applyNumberFormat="0" applyBorder="0" applyAlignment="0" applyProtection="0">
      <alignment vertical="center"/>
    </xf>
    <xf numFmtId="0" fontId="24" fillId="11" borderId="0" applyNumberFormat="0" applyBorder="0" applyAlignment="0" applyProtection="0">
      <alignment vertical="center"/>
    </xf>
    <xf numFmtId="9" fontId="9" fillId="0" borderId="0" applyFont="0" applyFill="0" applyBorder="0" applyAlignment="0" applyProtection="0">
      <alignment vertical="center"/>
    </xf>
    <xf numFmtId="0" fontId="24" fillId="11" borderId="0" applyNumberFormat="0" applyBorder="0" applyAlignment="0" applyProtection="0">
      <alignment vertical="center"/>
    </xf>
    <xf numFmtId="9" fontId="9" fillId="0" borderId="0" applyFont="0" applyFill="0" applyBorder="0" applyAlignment="0" applyProtection="0">
      <alignment vertical="center"/>
    </xf>
    <xf numFmtId="0" fontId="24" fillId="11" borderId="0" applyNumberFormat="0" applyBorder="0" applyAlignment="0" applyProtection="0">
      <alignment vertical="center"/>
    </xf>
    <xf numFmtId="9" fontId="9" fillId="0" borderId="0" applyFont="0" applyFill="0" applyBorder="0" applyAlignment="0" applyProtection="0">
      <alignment vertical="center"/>
    </xf>
    <xf numFmtId="0" fontId="24" fillId="11" borderId="0" applyNumberFormat="0" applyBorder="0" applyAlignment="0" applyProtection="0">
      <alignment vertical="center"/>
    </xf>
    <xf numFmtId="0" fontId="55" fillId="7" borderId="0" applyNumberFormat="0" applyBorder="0" applyAlignment="0" applyProtection="0">
      <alignment vertical="center"/>
    </xf>
    <xf numFmtId="9" fontId="9" fillId="0" borderId="0" applyFont="0" applyFill="0" applyBorder="0" applyAlignment="0" applyProtection="0">
      <alignment vertical="center"/>
    </xf>
    <xf numFmtId="0" fontId="24" fillId="16" borderId="0" applyNumberFormat="0" applyBorder="0" applyAlignment="0" applyProtection="0">
      <alignment vertical="center"/>
    </xf>
    <xf numFmtId="9" fontId="9" fillId="0" borderId="0" applyFont="0" applyFill="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9" fontId="9" fillId="0" borderId="0" applyFont="0" applyFill="0" applyBorder="0" applyAlignment="0" applyProtection="0">
      <alignment vertical="center"/>
    </xf>
    <xf numFmtId="0" fontId="24" fillId="16" borderId="0" applyNumberFormat="0" applyBorder="0" applyAlignment="0" applyProtection="0">
      <alignment vertical="center"/>
    </xf>
    <xf numFmtId="0" fontId="65" fillId="0" borderId="7" applyNumberFormat="0" applyFill="0" applyProtection="0">
      <alignment horizontal="lef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57" fillId="16" borderId="0" applyNumberFormat="0" applyBorder="0" applyAlignment="0" applyProtection="0">
      <alignment vertical="center"/>
    </xf>
    <xf numFmtId="0" fontId="57" fillId="16" borderId="0" applyNumberFormat="0" applyBorder="0" applyAlignment="0" applyProtection="0">
      <alignment vertical="center"/>
    </xf>
    <xf numFmtId="0" fontId="57" fillId="16" borderId="0" applyNumberFormat="0" applyBorder="0" applyAlignment="0" applyProtection="0">
      <alignment vertical="center"/>
    </xf>
    <xf numFmtId="0" fontId="9" fillId="63" borderId="0" applyNumberFormat="0" applyFont="0" applyBorder="0" applyAlignment="0" applyProtection="0">
      <alignment vertical="center"/>
    </xf>
    <xf numFmtId="0" fontId="57" fillId="9" borderId="0" applyNumberFormat="0" applyBorder="0" applyAlignment="0" applyProtection="0">
      <alignment vertical="center"/>
    </xf>
    <xf numFmtId="0" fontId="57" fillId="17" borderId="0" applyNumberFormat="0" applyBorder="0" applyAlignment="0" applyProtection="0">
      <alignment vertical="center"/>
    </xf>
    <xf numFmtId="0" fontId="57" fillId="9" borderId="0" applyNumberFormat="0" applyBorder="0" applyAlignment="0" applyProtection="0">
      <alignment vertical="center"/>
    </xf>
    <xf numFmtId="0" fontId="108" fillId="0" borderId="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80" fillId="0" borderId="20">
      <alignment horizontal="center" vertical="center"/>
    </xf>
    <xf numFmtId="0" fontId="9" fillId="0" borderId="0">
      <alignment vertical="center"/>
    </xf>
    <xf numFmtId="0" fontId="57" fillId="9" borderId="0" applyNumberFormat="0" applyBorder="0" applyAlignment="0" applyProtection="0">
      <alignment vertical="center"/>
    </xf>
    <xf numFmtId="9" fontId="9" fillId="0" borderId="0" applyFont="0" applyFill="0" applyBorder="0" applyAlignment="0" applyProtection="0">
      <alignment vertical="center"/>
    </xf>
    <xf numFmtId="0" fontId="105" fillId="0" borderId="29" applyNumberFormat="0" applyFill="0" applyAlignment="0" applyProtection="0">
      <alignment vertical="center"/>
    </xf>
    <xf numFmtId="0" fontId="57" fillId="9" borderId="0" applyNumberFormat="0" applyBorder="0" applyAlignment="0" applyProtection="0">
      <alignment vertical="center"/>
    </xf>
    <xf numFmtId="0" fontId="58" fillId="0" borderId="13" applyNumberFormat="0" applyFill="0" applyAlignment="0" applyProtection="0">
      <alignment vertical="center"/>
    </xf>
    <xf numFmtId="0" fontId="57" fillId="9" borderId="0" applyNumberFormat="0" applyBorder="0" applyAlignment="0" applyProtection="0">
      <alignment vertical="center"/>
    </xf>
    <xf numFmtId="0" fontId="58" fillId="0" borderId="13" applyNumberFormat="0" applyFill="0" applyAlignment="0" applyProtection="0">
      <alignment vertical="center"/>
    </xf>
    <xf numFmtId="0" fontId="57" fillId="10"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88" fillId="15" borderId="1" applyNumberFormat="0" applyBorder="0" applyAlignment="0" applyProtection="0">
      <alignment vertical="center"/>
    </xf>
    <xf numFmtId="0" fontId="24" fillId="11" borderId="0" applyNumberFormat="0" applyBorder="0" applyAlignment="0" applyProtection="0">
      <alignment vertical="center"/>
    </xf>
    <xf numFmtId="0" fontId="57" fillId="25" borderId="0" applyNumberFormat="0" applyBorder="0" applyAlignment="0" applyProtection="0">
      <alignment vertical="center"/>
    </xf>
    <xf numFmtId="0" fontId="106" fillId="0" borderId="30" applyNumberFormat="0" applyFill="0" applyAlignment="0" applyProtection="0">
      <alignment vertical="center"/>
    </xf>
    <xf numFmtId="0" fontId="57" fillId="25" borderId="0" applyNumberFormat="0" applyBorder="0" applyAlignment="0" applyProtection="0">
      <alignment vertical="center"/>
    </xf>
    <xf numFmtId="0" fontId="57" fillId="10" borderId="0" applyNumberFormat="0" applyBorder="0" applyAlignment="0" applyProtection="0">
      <alignment vertical="center"/>
    </xf>
    <xf numFmtId="0" fontId="114" fillId="12" borderId="33">
      <alignment horizontal="left" vertical="center"/>
      <protection locked="0" hidden="1"/>
    </xf>
    <xf numFmtId="0" fontId="57" fillId="10" borderId="0" applyNumberFormat="0" applyBorder="0" applyAlignment="0" applyProtection="0">
      <alignment vertical="center"/>
    </xf>
    <xf numFmtId="0" fontId="114" fillId="12" borderId="33">
      <alignment horizontal="left" vertical="center"/>
      <protection locked="0" hidden="1"/>
    </xf>
    <xf numFmtId="0" fontId="106" fillId="0" borderId="30" applyNumberFormat="0" applyFill="0" applyAlignment="0" applyProtection="0">
      <alignment vertical="center"/>
    </xf>
    <xf numFmtId="0" fontId="57" fillId="10" borderId="0" applyNumberFormat="0" applyBorder="0" applyAlignment="0" applyProtection="0">
      <alignment vertical="center"/>
    </xf>
    <xf numFmtId="178" fontId="9" fillId="0" borderId="0" applyFont="0" applyFill="0" applyBorder="0" applyAlignment="0" applyProtection="0">
      <alignment vertical="center"/>
    </xf>
    <xf numFmtId="0" fontId="54" fillId="0" borderId="11" applyNumberFormat="0" applyFill="0" applyAlignment="0" applyProtection="0">
      <alignment vertical="center"/>
    </xf>
    <xf numFmtId="0" fontId="67" fillId="0" borderId="22" applyNumberFormat="0" applyFill="0" applyAlignment="0" applyProtection="0">
      <alignment vertical="center"/>
    </xf>
    <xf numFmtId="0" fontId="57" fillId="10" borderId="0" applyNumberFormat="0" applyBorder="0" applyAlignment="0" applyProtection="0">
      <alignment vertical="center"/>
    </xf>
    <xf numFmtId="0" fontId="67" fillId="0" borderId="22" applyNumberFormat="0" applyFill="0" applyAlignment="0" applyProtection="0">
      <alignment vertical="center"/>
    </xf>
    <xf numFmtId="0" fontId="57" fillId="10" borderId="0" applyNumberFormat="0" applyBorder="0" applyAlignment="0" applyProtection="0">
      <alignment vertical="center"/>
    </xf>
    <xf numFmtId="0" fontId="67" fillId="0" borderId="17" applyNumberFormat="0" applyFill="0" applyAlignment="0" applyProtection="0">
      <alignment vertical="center"/>
    </xf>
    <xf numFmtId="0" fontId="57" fillId="10" borderId="0" applyNumberFormat="0" applyBorder="0" applyAlignment="0" applyProtection="0">
      <alignment vertical="center"/>
    </xf>
    <xf numFmtId="0" fontId="58" fillId="0" borderId="13" applyNumberFormat="0" applyFill="0" applyAlignment="0" applyProtection="0">
      <alignment vertical="center"/>
    </xf>
    <xf numFmtId="0" fontId="67" fillId="0" borderId="17" applyNumberFormat="0" applyFill="0" applyAlignment="0" applyProtection="0">
      <alignment vertical="center"/>
    </xf>
    <xf numFmtId="0" fontId="57" fillId="10" borderId="0" applyNumberFormat="0" applyBorder="0" applyAlignment="0" applyProtection="0">
      <alignment vertical="center"/>
    </xf>
    <xf numFmtId="9" fontId="9" fillId="0" borderId="0" applyFont="0" applyFill="0" applyBorder="0" applyAlignment="0" applyProtection="0">
      <alignment vertical="center"/>
    </xf>
    <xf numFmtId="0" fontId="58" fillId="0" borderId="13" applyNumberFormat="0" applyFill="0" applyAlignment="0" applyProtection="0">
      <alignment vertical="center"/>
    </xf>
    <xf numFmtId="0" fontId="24" fillId="15"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80" fillId="0" borderId="0" applyNumberFormat="0" applyFill="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7" borderId="0" applyNumberFormat="0" applyBorder="0" applyAlignment="0" applyProtection="0">
      <alignment vertical="center"/>
    </xf>
    <xf numFmtId="0" fontId="58" fillId="0" borderId="13" applyNumberFormat="0" applyFill="0" applyAlignment="0" applyProtection="0">
      <alignment vertical="center"/>
    </xf>
    <xf numFmtId="182" fontId="9" fillId="0" borderId="0" applyFont="0" applyFill="0" applyBorder="0" applyAlignment="0" applyProtection="0">
      <alignment vertical="center"/>
    </xf>
    <xf numFmtId="9" fontId="9" fillId="0" borderId="0" applyFont="0" applyFill="0" applyBorder="0" applyAlignment="0" applyProtection="0">
      <alignment vertical="center"/>
    </xf>
    <xf numFmtId="189" fontId="9" fillId="0" borderId="0" applyFont="0" applyFill="0" applyBorder="0" applyAlignment="0" applyProtection="0">
      <alignment vertical="center"/>
    </xf>
    <xf numFmtId="0" fontId="117" fillId="0" borderId="0" applyNumberFormat="0" applyFill="0" applyBorder="0" applyAlignment="0" applyProtection="0">
      <alignment vertical="center"/>
    </xf>
    <xf numFmtId="0" fontId="54" fillId="0" borderId="11" applyNumberFormat="0" applyFill="0" applyAlignment="0" applyProtection="0">
      <alignment vertical="center"/>
    </xf>
    <xf numFmtId="177" fontId="108" fillId="0" borderId="0">
      <alignment vertical="center"/>
    </xf>
    <xf numFmtId="0" fontId="106" fillId="0" borderId="30" applyNumberFormat="0" applyFill="0" applyAlignment="0" applyProtection="0">
      <alignment vertical="center"/>
    </xf>
    <xf numFmtId="15" fontId="111" fillId="0" borderId="0">
      <alignment vertical="center"/>
    </xf>
    <xf numFmtId="15" fontId="111" fillId="0" borderId="0">
      <alignment vertical="center"/>
    </xf>
    <xf numFmtId="201" fontId="108" fillId="0" borderId="0">
      <alignment vertical="center"/>
    </xf>
    <xf numFmtId="0" fontId="88" fillId="16"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118" fillId="0" borderId="34" applyNumberFormat="0" applyFill="0" applyAlignment="0" applyProtection="0">
      <alignment vertical="center"/>
    </xf>
    <xf numFmtId="0" fontId="53" fillId="9" borderId="0" applyNumberFormat="0" applyBorder="0" applyAlignment="0" applyProtection="0">
      <alignment vertical="center"/>
    </xf>
    <xf numFmtId="0" fontId="103" fillId="0" borderId="32" applyNumberFormat="0" applyAlignment="0" applyProtection="0">
      <alignment horizontal="left" vertical="center"/>
    </xf>
    <xf numFmtId="0" fontId="103" fillId="0" borderId="8">
      <alignment horizontal="left" vertical="center"/>
    </xf>
    <xf numFmtId="0" fontId="103" fillId="0" borderId="8">
      <alignment horizontal="left" vertical="center"/>
    </xf>
    <xf numFmtId="43" fontId="0" fillId="0" borderId="0" applyFont="0" applyFill="0" applyBorder="0" applyAlignment="0" applyProtection="0">
      <alignment vertical="center"/>
    </xf>
    <xf numFmtId="0" fontId="88" fillId="15" borderId="1" applyNumberFormat="0" applyBorder="0" applyAlignment="0" applyProtection="0">
      <alignment vertical="center"/>
    </xf>
    <xf numFmtId="43" fontId="0" fillId="0" borderId="0" applyFont="0" applyFill="0" applyBorder="0" applyAlignment="0" applyProtection="0">
      <alignment vertical="center"/>
    </xf>
    <xf numFmtId="0" fontId="88" fillId="15" borderId="1" applyNumberFormat="0" applyBorder="0" applyAlignment="0" applyProtection="0">
      <alignment vertical="center"/>
    </xf>
    <xf numFmtId="0" fontId="88" fillId="15" borderId="1" applyNumberFormat="0" applyBorder="0" applyAlignment="0" applyProtection="0">
      <alignment vertical="center"/>
    </xf>
    <xf numFmtId="0" fontId="88" fillId="15" borderId="1" applyNumberFormat="0" applyBorder="0" applyAlignment="0" applyProtection="0">
      <alignment vertical="center"/>
    </xf>
    <xf numFmtId="0" fontId="88" fillId="15" borderId="1" applyNumberFormat="0" applyBorder="0" applyAlignment="0" applyProtection="0">
      <alignment vertical="center"/>
    </xf>
    <xf numFmtId="0" fontId="88" fillId="15" borderId="1" applyNumberFormat="0" applyBorder="0" applyAlignment="0" applyProtection="0">
      <alignment vertical="center"/>
    </xf>
    <xf numFmtId="193" fontId="116" fillId="62" borderId="0">
      <alignment vertical="center"/>
    </xf>
    <xf numFmtId="193" fontId="107" fillId="60" borderId="0">
      <alignment vertical="center"/>
    </xf>
    <xf numFmtId="38" fontId="9" fillId="0" borderId="0" applyFont="0" applyFill="0" applyBorder="0" applyAlignment="0" applyProtection="0">
      <alignment vertical="center"/>
    </xf>
    <xf numFmtId="0" fontId="9" fillId="0" borderId="0">
      <alignment vertical="center"/>
    </xf>
    <xf numFmtId="40" fontId="9" fillId="0" borderId="0" applyFont="0" applyFill="0" applyBorder="0" applyAlignment="0" applyProtection="0">
      <alignment vertical="center"/>
    </xf>
    <xf numFmtId="43" fontId="0" fillId="0" borderId="0" applyFont="0" applyFill="0" applyBorder="0" applyAlignment="0" applyProtection="0">
      <alignment vertical="center"/>
    </xf>
    <xf numFmtId="185" fontId="9" fillId="0" borderId="0" applyFont="0" applyFill="0" applyBorder="0" applyAlignment="0" applyProtection="0">
      <alignment vertical="center"/>
    </xf>
    <xf numFmtId="179" fontId="9" fillId="0" borderId="0" applyFont="0" applyFill="0" applyBorder="0" applyAlignment="0" applyProtection="0">
      <alignment vertical="center"/>
    </xf>
    <xf numFmtId="40" fontId="115" fillId="61" borderId="33">
      <alignment horizontal="centerContinuous" vertical="center"/>
    </xf>
    <xf numFmtId="1" fontId="65" fillId="0" borderId="15" applyFill="0" applyProtection="0">
      <alignment horizontal="center" vertical="center"/>
    </xf>
    <xf numFmtId="0" fontId="58" fillId="0" borderId="13" applyNumberFormat="0" applyFill="0" applyAlignment="0" applyProtection="0">
      <alignment vertical="center"/>
    </xf>
    <xf numFmtId="40" fontId="115" fillId="61" borderId="33">
      <alignment horizontal="centerContinuous" vertical="center"/>
    </xf>
    <xf numFmtId="37" fontId="113" fillId="0" borderId="0">
      <alignment vertical="center"/>
    </xf>
    <xf numFmtId="0" fontId="80" fillId="0" borderId="20">
      <alignment horizontal="center" vertical="center"/>
    </xf>
    <xf numFmtId="9" fontId="9" fillId="0" borderId="0" applyFont="0" applyFill="0" applyBorder="0" applyAlignment="0" applyProtection="0">
      <alignment vertical="center"/>
    </xf>
    <xf numFmtId="37" fontId="113" fillId="0" borderId="0">
      <alignment vertical="center"/>
    </xf>
    <xf numFmtId="0" fontId="80" fillId="0" borderId="20">
      <alignment horizontal="center" vertical="center"/>
    </xf>
    <xf numFmtId="37" fontId="113" fillId="0" borderId="0">
      <alignment vertical="center"/>
    </xf>
    <xf numFmtId="0" fontId="80" fillId="0" borderId="20">
      <alignment horizontal="center" vertical="center"/>
    </xf>
    <xf numFmtId="37" fontId="113" fillId="0" borderId="0">
      <alignment vertical="center"/>
    </xf>
    <xf numFmtId="0" fontId="80" fillId="0" borderId="20">
      <alignment horizontal="center" vertical="center"/>
    </xf>
    <xf numFmtId="9" fontId="9" fillId="0" borderId="0" applyFont="0" applyFill="0" applyBorder="0" applyAlignment="0" applyProtection="0">
      <alignment vertical="center"/>
    </xf>
    <xf numFmtId="188" fontId="65" fillId="0" borderId="0">
      <alignment vertical="center"/>
    </xf>
    <xf numFmtId="0" fontId="69" fillId="0" borderId="0">
      <alignment vertical="center"/>
    </xf>
    <xf numFmtId="9" fontId="9" fillId="0" borderId="0" applyFont="0" applyFill="0" applyBorder="0" applyAlignment="0" applyProtection="0">
      <alignment vertical="center"/>
    </xf>
    <xf numFmtId="14" fontId="81" fillId="0" borderId="0">
      <alignment horizontal="center" vertical="center" wrapText="1"/>
      <protection locked="0"/>
    </xf>
    <xf numFmtId="3" fontId="9" fillId="0" borderId="0" applyFont="0" applyFill="0" applyBorder="0" applyAlignment="0" applyProtection="0">
      <alignment vertical="center"/>
    </xf>
    <xf numFmtId="10" fontId="9" fillId="0" borderId="0" applyFont="0" applyFill="0" applyBorder="0" applyAlignment="0" applyProtection="0">
      <alignment vertical="center"/>
    </xf>
    <xf numFmtId="0" fontId="9" fillId="0" borderId="0">
      <alignment vertical="center"/>
    </xf>
    <xf numFmtId="0" fontId="94" fillId="35" borderId="24">
      <alignment vertical="center"/>
      <protection locked="0"/>
    </xf>
    <xf numFmtId="9" fontId="9" fillId="0" borderId="0" applyFont="0" applyFill="0" applyBorder="0" applyAlignment="0" applyProtection="0">
      <alignment vertical="center"/>
    </xf>
    <xf numFmtId="194" fontId="9" fillId="0" borderId="0" applyFont="0" applyFill="0" applyProtection="0">
      <alignment vertical="center"/>
    </xf>
    <xf numFmtId="9" fontId="9" fillId="0" borderId="0" applyFont="0" applyFill="0" applyBorder="0" applyAlignment="0" applyProtection="0">
      <alignment vertical="center"/>
    </xf>
    <xf numFmtId="0" fontId="9" fillId="0" borderId="0" applyNumberFormat="0" applyFont="0" applyFill="0" applyBorder="0" applyAlignment="0" applyProtection="0">
      <alignment horizontal="left" vertical="center"/>
    </xf>
    <xf numFmtId="15" fontId="9" fillId="0" borderId="0" applyFont="0" applyFill="0" applyBorder="0" applyAlignment="0" applyProtection="0">
      <alignment vertical="center"/>
    </xf>
    <xf numFmtId="0" fontId="80" fillId="0" borderId="20">
      <alignment horizontal="center" vertical="center"/>
    </xf>
    <xf numFmtId="0" fontId="65" fillId="0" borderId="7" applyNumberFormat="0" applyFill="0" applyProtection="0">
      <alignment horizontal="right" vertical="center"/>
    </xf>
    <xf numFmtId="15" fontId="9" fillId="0" borderId="0" applyFont="0" applyFill="0" applyBorder="0" applyAlignment="0" applyProtection="0">
      <alignment vertical="center"/>
    </xf>
    <xf numFmtId="0" fontId="65" fillId="0" borderId="7" applyNumberFormat="0" applyFill="0" applyProtection="0">
      <alignment horizontal="right" vertical="center"/>
    </xf>
    <xf numFmtId="4" fontId="9" fillId="0" borderId="0" applyFont="0" applyFill="0" applyBorder="0" applyAlignment="0" applyProtection="0">
      <alignment vertical="center"/>
    </xf>
    <xf numFmtId="0" fontId="9" fillId="0" borderId="0">
      <alignment vertical="center"/>
    </xf>
    <xf numFmtId="4" fontId="9" fillId="0" borderId="0" applyFont="0" applyFill="0" applyBorder="0" applyAlignment="0" applyProtection="0">
      <alignment vertical="center"/>
    </xf>
    <xf numFmtId="0" fontId="65" fillId="0" borderId="7" applyNumberFormat="0" applyFill="0" applyProtection="0">
      <alignment horizontal="right" vertical="center"/>
    </xf>
    <xf numFmtId="0" fontId="80" fillId="0" borderId="20">
      <alignment horizontal="center" vertical="center"/>
    </xf>
    <xf numFmtId="0" fontId="80" fillId="0" borderId="20">
      <alignment horizontal="center" vertical="center"/>
    </xf>
    <xf numFmtId="0" fontId="80" fillId="0" borderId="20">
      <alignment horizontal="center" vertical="center"/>
    </xf>
    <xf numFmtId="0" fontId="80" fillId="0" borderId="20">
      <alignment horizontal="center" vertical="center"/>
    </xf>
    <xf numFmtId="3" fontId="9" fillId="0" borderId="0" applyFont="0" applyFill="0" applyBorder="0" applyAlignment="0" applyProtection="0">
      <alignment vertical="center"/>
    </xf>
    <xf numFmtId="0" fontId="9" fillId="63" borderId="0" applyNumberFormat="0" applyFont="0" applyBorder="0" applyAlignment="0" applyProtection="0">
      <alignment vertical="center"/>
    </xf>
    <xf numFmtId="0" fontId="94" fillId="35" borderId="24">
      <alignment vertical="center"/>
      <protection locked="0"/>
    </xf>
    <xf numFmtId="0" fontId="119" fillId="0" borderId="0">
      <alignment vertical="center"/>
    </xf>
    <xf numFmtId="0" fontId="94" fillId="35" borderId="24">
      <alignment vertical="center"/>
      <protection locked="0"/>
    </xf>
    <xf numFmtId="0" fontId="94" fillId="35" borderId="24">
      <alignment vertical="center"/>
      <protection locked="0"/>
    </xf>
    <xf numFmtId="0" fontId="9"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43"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72" fillId="0" borderId="0" applyNumberForma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18" fillId="0" borderId="34"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06" fillId="0" borderId="30"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65" fillId="0" borderId="7" applyNumberFormat="0" applyFill="0" applyProtection="0">
      <alignment horizontal="right" vertical="center"/>
    </xf>
    <xf numFmtId="9" fontId="9" fillId="0" borderId="0" applyFont="0" applyFill="0" applyBorder="0" applyAlignment="0" applyProtection="0">
      <alignment vertical="center"/>
    </xf>
    <xf numFmtId="0" fontId="105" fillId="0" borderId="29"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20" fillId="0" borderId="35"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180" fontId="9" fillId="0" borderId="0" applyFont="0" applyFill="0" applyBorder="0" applyAlignment="0" applyProtection="0">
      <alignment vertical="center"/>
    </xf>
    <xf numFmtId="0" fontId="65" fillId="0" borderId="7" applyNumberFormat="0" applyFill="0" applyProtection="0">
      <alignment horizontal="right" vertical="center"/>
    </xf>
    <xf numFmtId="0" fontId="65" fillId="0" borderId="7" applyNumberFormat="0" applyFill="0" applyProtection="0">
      <alignment horizontal="righ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106" fillId="0" borderId="30" applyNumberFormat="0" applyFill="0" applyAlignment="0" applyProtection="0">
      <alignment vertical="center"/>
    </xf>
    <xf numFmtId="0" fontId="58" fillId="0" borderId="13" applyNumberFormat="0" applyFill="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54" fillId="0" borderId="11" applyNumberFormat="0" applyFill="0" applyAlignment="0" applyProtection="0">
      <alignment vertical="center"/>
    </xf>
    <xf numFmtId="0" fontId="82" fillId="13" borderId="0" applyNumberFormat="0" applyBorder="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106" fillId="0" borderId="30" applyNumberFormat="0" applyFill="0" applyAlignment="0" applyProtection="0">
      <alignment vertical="center"/>
    </xf>
    <xf numFmtId="0" fontId="120" fillId="0" borderId="35" applyNumberFormat="0" applyFill="0" applyAlignment="0" applyProtection="0">
      <alignment vertical="center"/>
    </xf>
    <xf numFmtId="0" fontId="82" fillId="13" borderId="0" applyNumberFormat="0" applyBorder="0" applyAlignment="0" applyProtection="0">
      <alignment vertical="center"/>
    </xf>
    <xf numFmtId="0" fontId="54" fillId="0" borderId="11" applyNumberFormat="0" applyFill="0" applyAlignment="0" applyProtection="0">
      <alignment vertical="center"/>
    </xf>
    <xf numFmtId="0" fontId="82" fillId="13" borderId="0" applyNumberFormat="0" applyBorder="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54" fillId="0" borderId="11" applyNumberFormat="0" applyFill="0" applyAlignment="0" applyProtection="0">
      <alignment vertical="center"/>
    </xf>
    <xf numFmtId="1" fontId="65" fillId="0" borderId="15" applyFill="0" applyProtection="0">
      <alignment horizontal="center" vertical="center"/>
    </xf>
    <xf numFmtId="0" fontId="120" fillId="0" borderId="0" applyNumberFormat="0" applyFill="0" applyBorder="0" applyAlignment="0" applyProtection="0">
      <alignment vertical="center"/>
    </xf>
    <xf numFmtId="181" fontId="0" fillId="0" borderId="0" applyFont="0" applyFill="0" applyBorder="0" applyAlignment="0" applyProtection="0">
      <alignment vertical="center"/>
    </xf>
    <xf numFmtId="0" fontId="120" fillId="0" borderId="0" applyNumberFormat="0" applyFill="0" applyBorder="0" applyAlignment="0" applyProtection="0">
      <alignment vertical="center"/>
    </xf>
    <xf numFmtId="181" fontId="0" fillId="0" borderId="0" applyFon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0" fillId="0" borderId="0">
      <alignment vertical="center"/>
    </xf>
    <xf numFmtId="0" fontId="72" fillId="0" borderId="0" applyNumberFormat="0" applyFill="0" applyBorder="0" applyAlignment="0" applyProtection="0">
      <alignment vertical="center"/>
    </xf>
    <xf numFmtId="0" fontId="0" fillId="0" borderId="0">
      <alignment vertical="center"/>
    </xf>
    <xf numFmtId="0" fontId="60" fillId="12" borderId="14" applyNumberFormat="0" applyAlignment="0" applyProtection="0">
      <alignment vertical="center"/>
    </xf>
    <xf numFmtId="0" fontId="72" fillId="0" borderId="0" applyNumberFormat="0" applyFill="0" applyBorder="0" applyAlignment="0" applyProtection="0">
      <alignment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63" fillId="14" borderId="0" applyNumberFormat="0" applyBorder="0" applyAlignment="0" applyProtection="0">
      <alignment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4" fillId="0" borderId="15" applyNumberFormat="0" applyFill="0" applyProtection="0">
      <alignment horizontal="center" vertical="center"/>
    </xf>
    <xf numFmtId="0" fontId="74" fillId="0" borderId="15" applyNumberFormat="0" applyFill="0" applyProtection="0">
      <alignment horizontal="center" vertical="center"/>
    </xf>
    <xf numFmtId="0" fontId="74" fillId="0" borderId="15" applyNumberFormat="0" applyFill="0" applyProtection="0">
      <alignment horizontal="center" vertical="center"/>
    </xf>
    <xf numFmtId="0" fontId="74" fillId="0" borderId="15" applyNumberFormat="0" applyFill="0" applyProtection="0">
      <alignment horizontal="center" vertical="center"/>
    </xf>
    <xf numFmtId="0" fontId="74" fillId="0" borderId="15" applyNumberFormat="0" applyFill="0" applyProtection="0">
      <alignment horizontal="center" vertical="center"/>
    </xf>
    <xf numFmtId="0" fontId="74" fillId="0" borderId="15" applyNumberFormat="0" applyFill="0" applyProtection="0">
      <alignment horizontal="center" vertical="center"/>
    </xf>
    <xf numFmtId="0" fontId="74" fillId="0" borderId="15" applyNumberFormat="0" applyFill="0" applyProtection="0">
      <alignment horizontal="center" vertical="center"/>
    </xf>
    <xf numFmtId="0" fontId="63" fillId="14" borderId="0" applyNumberFormat="0" applyBorder="0" applyAlignment="0" applyProtection="0">
      <alignment vertical="center"/>
    </xf>
    <xf numFmtId="0" fontId="66" fillId="0" borderId="0" applyNumberFormat="0" applyFill="0" applyBorder="0" applyAlignment="0" applyProtection="0">
      <alignment vertical="center"/>
    </xf>
    <xf numFmtId="0" fontId="63" fillId="14" borderId="0" applyNumberFormat="0" applyBorder="0" applyAlignment="0" applyProtection="0">
      <alignment vertical="center"/>
    </xf>
    <xf numFmtId="0" fontId="66" fillId="0" borderId="0" applyNumberFormat="0" applyFill="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6" fillId="0" borderId="0" applyNumberFormat="0" applyFill="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6" fillId="0" borderId="0" applyNumberFormat="0" applyFill="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6" fillId="0" borderId="0" applyNumberFormat="0" applyFill="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63" fillId="14" borderId="0" applyNumberFormat="0" applyBorder="0" applyAlignment="0" applyProtection="0">
      <alignment vertical="center"/>
    </xf>
    <xf numFmtId="0" fontId="76" fillId="23" borderId="0" applyNumberFormat="0" applyBorder="0" applyAlignment="0" applyProtection="0">
      <alignment vertical="center"/>
    </xf>
    <xf numFmtId="0" fontId="63" fillId="14" borderId="0" applyNumberFormat="0" applyBorder="0" applyAlignment="0" applyProtection="0">
      <alignment vertical="center"/>
    </xf>
    <xf numFmtId="0" fontId="76" fillId="23" borderId="0" applyNumberFormat="0" applyBorder="0" applyAlignment="0" applyProtection="0">
      <alignment vertical="center"/>
    </xf>
    <xf numFmtId="0" fontId="76" fillId="23" borderId="0" applyNumberFormat="0" applyBorder="0" applyAlignment="0" applyProtection="0">
      <alignment vertical="center"/>
    </xf>
    <xf numFmtId="0" fontId="76"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0" fillId="0" borderId="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104" fillId="22" borderId="0" applyNumberFormat="0" applyBorder="0" applyAlignment="0" applyProtection="0">
      <alignment vertical="center"/>
    </xf>
    <xf numFmtId="0" fontId="76" fillId="14" borderId="0" applyNumberFormat="0" applyBorder="0" applyAlignment="0" applyProtection="0">
      <alignment vertical="center"/>
    </xf>
    <xf numFmtId="0" fontId="83" fillId="14" borderId="0" applyNumberFormat="0" applyBorder="0" applyAlignment="0" applyProtection="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111" fillId="0" borderId="0">
      <alignment vertical="center"/>
    </xf>
    <xf numFmtId="0" fontId="63" fillId="23" borderId="0" applyNumberFormat="0" applyBorder="0" applyAlignment="0" applyProtection="0">
      <alignment vertical="center"/>
    </xf>
    <xf numFmtId="0" fontId="63" fillId="23"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7" fillId="0" borderId="17"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8" fillId="0" borderId="19" applyNumberFormat="0" applyFill="0" applyAlignment="0" applyProtection="0">
      <alignment vertical="center"/>
    </xf>
    <xf numFmtId="0" fontId="9" fillId="0" borderId="0">
      <alignment vertical="center"/>
    </xf>
    <xf numFmtId="0" fontId="82" fillId="13" borderId="0" applyNumberFormat="0" applyBorder="0" applyAlignment="0" applyProtection="0">
      <alignment vertical="center"/>
    </xf>
    <xf numFmtId="0" fontId="9" fillId="0" borderId="0">
      <alignment vertical="center"/>
    </xf>
    <xf numFmtId="0" fontId="82" fillId="13" borderId="0" applyNumberFormat="0" applyBorder="0" applyAlignment="0" applyProtection="0">
      <alignment vertical="center"/>
    </xf>
    <xf numFmtId="0" fontId="9" fillId="0" borderId="0">
      <alignment vertical="center"/>
    </xf>
    <xf numFmtId="0" fontId="82" fillId="13" borderId="0" applyNumberFormat="0" applyBorder="0" applyAlignment="0" applyProtection="0">
      <alignment vertical="center"/>
    </xf>
    <xf numFmtId="0" fontId="9" fillId="0" borderId="0">
      <alignment vertical="center"/>
    </xf>
    <xf numFmtId="0" fontId="9" fillId="0" borderId="0">
      <alignment vertical="center"/>
    </xf>
    <xf numFmtId="0" fontId="82" fillId="13" borderId="0" applyNumberFormat="0" applyBorder="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109" fillId="20" borderId="31" applyNumberFormat="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0" fillId="15" borderId="16" applyNumberFormat="0" applyFont="0" applyAlignment="0" applyProtection="0">
      <alignment vertical="center"/>
    </xf>
    <xf numFmtId="0" fontId="9" fillId="0" borderId="0">
      <alignment vertical="center"/>
    </xf>
    <xf numFmtId="0" fontId="0" fillId="15" borderId="16" applyNumberFormat="0" applyFon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15" borderId="16" applyNumberFormat="0" applyFont="0" applyAlignment="0" applyProtection="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alignment vertical="center"/>
    </xf>
    <xf numFmtId="0" fontId="0" fillId="0" borderId="0">
      <alignment vertical="center"/>
    </xf>
    <xf numFmtId="0" fontId="0" fillId="15" borderId="16" applyNumberFormat="0" applyFon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3" fillId="64" borderId="0" applyNumberFormat="0" applyBorder="0" applyAlignment="0" applyProtection="0">
      <alignment vertical="center"/>
    </xf>
    <xf numFmtId="0" fontId="9" fillId="0" borderId="0">
      <alignment vertical="center"/>
    </xf>
    <xf numFmtId="0" fontId="53" fillId="6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112"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3" fillId="2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8" fillId="16" borderId="18"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9" fillId="20" borderId="31" applyNumberFormat="0" applyAlignment="0" applyProtection="0">
      <alignment vertical="center"/>
    </xf>
    <xf numFmtId="0" fontId="9" fillId="0" borderId="0">
      <alignment vertical="center"/>
    </xf>
    <xf numFmtId="0" fontId="9" fillId="0" borderId="0">
      <alignment vertical="center"/>
    </xf>
    <xf numFmtId="0" fontId="109" fillId="20" borderId="31" applyNumberFormat="0" applyAlignment="0" applyProtection="0">
      <alignment vertical="center"/>
    </xf>
    <xf numFmtId="0" fontId="68" fillId="16" borderId="18"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60" fillId="12" borderId="14" applyNumberFormat="0" applyAlignment="0" applyProtection="0">
      <alignment vertical="center"/>
    </xf>
    <xf numFmtId="0" fontId="9" fillId="0" borderId="0">
      <alignment vertical="center"/>
    </xf>
    <xf numFmtId="0" fontId="60" fillId="12" borderId="14" applyNumberFormat="0" applyAlignment="0" applyProtection="0">
      <alignment vertical="center"/>
    </xf>
    <xf numFmtId="0" fontId="9" fillId="0" borderId="0">
      <alignment vertical="center"/>
    </xf>
    <xf numFmtId="0" fontId="60" fillId="12" borderId="14" applyNumberFormat="0" applyAlignment="0" applyProtection="0">
      <alignment vertical="center"/>
    </xf>
    <xf numFmtId="0" fontId="9" fillId="0" borderId="0">
      <alignment vertical="center"/>
    </xf>
    <xf numFmtId="0" fontId="60" fillId="12" borderId="14" applyNumberFormat="0" applyAlignment="0" applyProtection="0">
      <alignment vertical="center"/>
    </xf>
    <xf numFmtId="0" fontId="9" fillId="0" borderId="0">
      <alignment vertical="center"/>
    </xf>
    <xf numFmtId="0" fontId="60" fillId="12" borderId="14" applyNumberFormat="0" applyAlignment="0" applyProtection="0">
      <alignment vertical="center"/>
    </xf>
    <xf numFmtId="0" fontId="9" fillId="0" borderId="0">
      <alignment vertical="center"/>
    </xf>
    <xf numFmtId="0" fontId="9" fillId="0" borderId="0">
      <alignment vertical="center"/>
    </xf>
    <xf numFmtId="0" fontId="61" fillId="13" borderId="0" applyNumberFormat="0" applyBorder="0" applyAlignment="0" applyProtection="0">
      <alignment vertical="center"/>
    </xf>
    <xf numFmtId="0" fontId="60" fillId="12" borderId="14"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68" fillId="16" borderId="18" applyNumberFormat="0" applyAlignment="0" applyProtection="0">
      <alignment vertical="center"/>
    </xf>
    <xf numFmtId="0" fontId="9" fillId="0" borderId="0">
      <alignment vertical="center"/>
    </xf>
    <xf numFmtId="0" fontId="68" fillId="16" borderId="18" applyNumberFormat="0" applyAlignment="0" applyProtection="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5" fillId="0" borderId="0">
      <alignment vertical="center"/>
    </xf>
    <xf numFmtId="0" fontId="9" fillId="0" borderId="0">
      <alignment vertical="center"/>
    </xf>
    <xf numFmtId="0" fontId="9" fillId="0" borderId="0">
      <alignment vertical="center"/>
    </xf>
    <xf numFmtId="0" fontId="9" fillId="0" borderId="0">
      <alignment vertical="center"/>
    </xf>
    <xf numFmtId="0" fontId="68" fillId="16" borderId="18" applyNumberFormat="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78" fillId="0" borderId="19" applyNumberFormat="0" applyFill="0" applyAlignment="0" applyProtection="0">
      <alignment vertical="center"/>
    </xf>
    <xf numFmtId="0" fontId="0" fillId="0" borderId="0">
      <alignment vertical="center"/>
    </xf>
    <xf numFmtId="0" fontId="0" fillId="0" borderId="0">
      <alignment vertical="center"/>
    </xf>
    <xf numFmtId="0" fontId="78" fillId="0" borderId="1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8" fillId="0" borderId="19" applyNumberFormat="0" applyFill="0" applyAlignment="0" applyProtection="0">
      <alignment vertical="center"/>
    </xf>
    <xf numFmtId="0" fontId="0" fillId="0" borderId="0">
      <alignment vertical="center"/>
    </xf>
    <xf numFmtId="0" fontId="0" fillId="0" borderId="0">
      <alignment vertical="center"/>
    </xf>
    <xf numFmtId="0" fontId="78" fillId="0" borderId="19" applyNumberFormat="0" applyFill="0" applyAlignment="0" applyProtection="0">
      <alignment vertical="center"/>
    </xf>
    <xf numFmtId="0" fontId="0" fillId="0" borderId="0">
      <alignment vertical="center"/>
    </xf>
    <xf numFmtId="0" fontId="0" fillId="0" borderId="0">
      <alignment vertical="center"/>
    </xf>
    <xf numFmtId="0" fontId="78" fillId="0" borderId="19" applyNumberFormat="0" applyFill="0" applyAlignment="0" applyProtection="0">
      <alignment vertical="center"/>
    </xf>
    <xf numFmtId="0" fontId="0" fillId="0" borderId="0">
      <alignment vertical="center"/>
    </xf>
    <xf numFmtId="0" fontId="0" fillId="0" borderId="0">
      <alignment vertical="center"/>
    </xf>
    <xf numFmtId="0" fontId="78" fillId="0" borderId="1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pplyAlignment="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75" fillId="0" borderId="1">
      <alignment horizontal="left" vertical="center"/>
    </xf>
    <xf numFmtId="0" fontId="75" fillId="0" borderId="1">
      <alignment horizontal="left" vertical="center"/>
    </xf>
    <xf numFmtId="0" fontId="0" fillId="15" borderId="16" applyNumberFormat="0" applyFont="0" applyAlignment="0" applyProtection="0">
      <alignment vertical="center"/>
    </xf>
    <xf numFmtId="0" fontId="75" fillId="0" borderId="1">
      <alignment horizontal="left" vertical="center"/>
    </xf>
    <xf numFmtId="0" fontId="75" fillId="0" borderId="1">
      <alignment horizontal="left" vertical="center"/>
    </xf>
    <xf numFmtId="0" fontId="0" fillId="15" borderId="16" applyNumberFormat="0" applyFont="0" applyAlignment="0" applyProtection="0">
      <alignment vertical="center"/>
    </xf>
    <xf numFmtId="0" fontId="75" fillId="0" borderId="1">
      <alignment horizontal="left" vertical="center"/>
    </xf>
    <xf numFmtId="0" fontId="75" fillId="0" borderId="1">
      <alignment horizontal="left" vertical="center"/>
    </xf>
    <xf numFmtId="0" fontId="75"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0" fillId="16" borderId="14" applyNumberFormat="0" applyAlignment="0" applyProtection="0">
      <alignment vertical="center"/>
    </xf>
    <xf numFmtId="0" fontId="9" fillId="0" borderId="0">
      <alignment vertical="center"/>
    </xf>
    <xf numFmtId="1" fontId="65" fillId="0" borderId="15" applyFill="0" applyProtection="0">
      <alignment horizontal="center" vertical="center"/>
    </xf>
    <xf numFmtId="0" fontId="9" fillId="0" borderId="0">
      <alignment vertical="center"/>
    </xf>
    <xf numFmtId="0" fontId="110" fillId="16" borderId="14" applyNumberFormat="0" applyAlignment="0" applyProtection="0">
      <alignment vertical="center"/>
    </xf>
    <xf numFmtId="0" fontId="9" fillId="0" borderId="0">
      <alignment vertical="center"/>
    </xf>
    <xf numFmtId="0" fontId="9" fillId="0" borderId="0">
      <alignment vertical="center"/>
    </xf>
    <xf numFmtId="0" fontId="110" fillId="16" borderId="14" applyNumberFormat="0" applyAlignment="0" applyProtection="0">
      <alignment vertical="center"/>
    </xf>
    <xf numFmtId="0" fontId="7" fillId="0" borderId="0">
      <alignment vertical="center"/>
    </xf>
    <xf numFmtId="0" fontId="7" fillId="0" borderId="0">
      <alignment vertical="center"/>
    </xf>
    <xf numFmtId="0" fontId="110" fillId="16" borderId="14" applyNumberFormat="0" applyAlignment="0" applyProtection="0">
      <alignment vertical="center"/>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5" fillId="0" borderId="0" applyNumberFormat="0" applyFill="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82" fillId="13"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61"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66" fillId="0" borderId="0" applyNumberFormat="0" applyFill="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66" fillId="0" borderId="0" applyNumberFormat="0" applyFill="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5" fillId="0" borderId="7" applyNumberFormat="0" applyFill="0" applyProtection="0">
      <alignment horizontal="lef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82" fillId="32" borderId="0" applyNumberFormat="0" applyBorder="0" applyAlignment="0" applyProtection="0">
      <alignment vertical="center"/>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22" applyNumberFormat="0" applyFill="0" applyAlignment="0" applyProtection="0">
      <alignment vertical="center"/>
    </xf>
    <xf numFmtId="0" fontId="71" fillId="0" borderId="0" applyNumberFormat="0" applyFill="0" applyBorder="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22"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71" fillId="0" borderId="0" applyNumberFormat="0" applyFill="0" applyBorder="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71" fillId="0" borderId="0" applyNumberFormat="0" applyFill="0" applyBorder="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4" fontId="0" fillId="0" borderId="0" applyFont="0" applyFill="0" applyBorder="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67" fillId="0" borderId="17" applyNumberFormat="0" applyFill="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10" fillId="16" borderId="14"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109" fillId="20" borderId="31"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4" fillId="0" borderId="15" applyNumberFormat="0" applyFill="0" applyProtection="0">
      <alignment horizontal="left" vertical="center"/>
    </xf>
    <xf numFmtId="0" fontId="74" fillId="0" borderId="15" applyNumberFormat="0" applyFill="0" applyProtection="0">
      <alignment horizontal="left" vertical="center"/>
    </xf>
    <xf numFmtId="0" fontId="74" fillId="0" borderId="15" applyNumberFormat="0" applyFill="0" applyProtection="0">
      <alignment horizontal="left" vertical="center"/>
    </xf>
    <xf numFmtId="0" fontId="74" fillId="0" borderId="15" applyNumberFormat="0" applyFill="0" applyProtection="0">
      <alignment horizontal="left" vertical="center"/>
    </xf>
    <xf numFmtId="0" fontId="74" fillId="0" borderId="15" applyNumberFormat="0" applyFill="0" applyProtection="0">
      <alignment horizontal="left" vertical="center"/>
    </xf>
    <xf numFmtId="0" fontId="74" fillId="0" borderId="15" applyNumberFormat="0" applyFill="0" applyProtection="0">
      <alignment horizontal="left" vertical="center"/>
    </xf>
    <xf numFmtId="0" fontId="74" fillId="0" borderId="15" applyNumberFormat="0" applyFill="0" applyProtection="0">
      <alignment horizontal="left" vertical="center"/>
    </xf>
    <xf numFmtId="0" fontId="74" fillId="0" borderId="15" applyNumberFormat="0" applyFill="0" applyProtection="0">
      <alignment horizontal="lef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111" fillId="0" borderId="0">
      <alignment vertical="center"/>
    </xf>
    <xf numFmtId="176" fontId="0" fillId="0" borderId="0" applyFont="0" applyFill="0" applyBorder="0" applyAlignment="0" applyProtection="0">
      <alignment vertical="center"/>
    </xf>
    <xf numFmtId="0" fontId="60" fillId="12" borderId="14" applyNumberFormat="0" applyAlignment="0" applyProtection="0">
      <alignment vertical="center"/>
    </xf>
    <xf numFmtId="0" fontId="9"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1" fontId="0" fillId="0" borderId="0" applyFont="0" applyFill="0" applyBorder="0" applyAlignment="0" applyProtection="0">
      <alignment vertical="center"/>
    </xf>
    <xf numFmtId="43" fontId="0" fillId="0" borderId="0" applyFont="0" applyFill="0" applyBorder="0" applyAlignment="0" applyProtection="0">
      <alignment vertical="center"/>
    </xf>
    <xf numFmtId="18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5" fillId="65" borderId="0" applyNumberFormat="0" applyBorder="0" applyAlignment="0" applyProtection="0">
      <alignment vertical="center"/>
    </xf>
    <xf numFmtId="0" fontId="55" fillId="65" borderId="0" applyNumberFormat="0" applyBorder="0" applyAlignment="0" applyProtection="0">
      <alignment vertical="center"/>
    </xf>
    <xf numFmtId="0" fontId="55" fillId="7" borderId="0" applyNumberFormat="0" applyBorder="0" applyAlignment="0" applyProtection="0">
      <alignment vertical="center"/>
    </xf>
    <xf numFmtId="0" fontId="55" fillId="66" borderId="0" applyNumberFormat="0" applyBorder="0" applyAlignment="0" applyProtection="0">
      <alignment vertical="center"/>
    </xf>
    <xf numFmtId="0" fontId="55" fillId="66"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67" borderId="0" applyNumberFormat="0" applyBorder="0" applyAlignment="0" applyProtection="0">
      <alignment vertical="center"/>
    </xf>
    <xf numFmtId="0" fontId="53" fillId="67"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19" borderId="0" applyNumberFormat="0" applyBorder="0" applyAlignment="0" applyProtection="0">
      <alignment vertical="center"/>
    </xf>
    <xf numFmtId="0" fontId="53" fillId="61" borderId="0" applyNumberFormat="0" applyBorder="0" applyAlignment="0" applyProtection="0">
      <alignment vertical="center"/>
    </xf>
    <xf numFmtId="0" fontId="53" fillId="61" borderId="0" applyNumberFormat="0" applyBorder="0" applyAlignment="0" applyProtection="0">
      <alignment vertical="center"/>
    </xf>
    <xf numFmtId="0" fontId="53" fillId="61" borderId="0" applyNumberFormat="0" applyBorder="0" applyAlignment="0" applyProtection="0">
      <alignment vertical="center"/>
    </xf>
    <xf numFmtId="0" fontId="53" fillId="61" borderId="0" applyNumberFormat="0" applyBorder="0" applyAlignment="0" applyProtection="0">
      <alignment vertical="center"/>
    </xf>
    <xf numFmtId="0" fontId="53" fillId="68" borderId="0" applyNumberFormat="0" applyBorder="0" applyAlignment="0" applyProtection="0">
      <alignment vertical="center"/>
    </xf>
    <xf numFmtId="0" fontId="53" fillId="68" borderId="0" applyNumberFormat="0" applyBorder="0" applyAlignment="0" applyProtection="0">
      <alignment vertical="center"/>
    </xf>
    <xf numFmtId="0" fontId="53" fillId="68" borderId="0" applyNumberFormat="0" applyBorder="0" applyAlignment="0" applyProtection="0">
      <alignment vertical="center"/>
    </xf>
    <xf numFmtId="0" fontId="53" fillId="68"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9"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69" borderId="0" applyNumberFormat="0" applyBorder="0" applyAlignment="0" applyProtection="0">
      <alignment vertical="center"/>
    </xf>
    <xf numFmtId="0" fontId="53" fillId="69" borderId="0" applyNumberFormat="0" applyBorder="0" applyAlignment="0" applyProtection="0">
      <alignment vertical="center"/>
    </xf>
    <xf numFmtId="186" fontId="65" fillId="0" borderId="15" applyFill="0" applyProtection="0">
      <alignment horizontal="right" vertical="center"/>
    </xf>
    <xf numFmtId="186" fontId="65" fillId="0" borderId="15" applyFill="0" applyProtection="0">
      <alignment horizontal="right" vertical="center"/>
    </xf>
    <xf numFmtId="186" fontId="65" fillId="0" borderId="15" applyFill="0" applyProtection="0">
      <alignment horizontal="right" vertical="center"/>
    </xf>
    <xf numFmtId="186" fontId="65" fillId="0" borderId="15" applyFill="0" applyProtection="0">
      <alignment horizontal="right" vertical="center"/>
    </xf>
    <xf numFmtId="186" fontId="65" fillId="0" borderId="15" applyFill="0" applyProtection="0">
      <alignment horizontal="right" vertical="center"/>
    </xf>
    <xf numFmtId="186" fontId="65" fillId="0" borderId="15" applyFill="0" applyProtection="0">
      <alignment horizontal="right" vertical="center"/>
    </xf>
    <xf numFmtId="186" fontId="65" fillId="0" borderId="15" applyFill="0" applyProtection="0">
      <alignment horizontal="right" vertical="center"/>
    </xf>
    <xf numFmtId="0" fontId="65" fillId="0" borderId="7" applyNumberFormat="0" applyFill="0" applyProtection="0">
      <alignment horizontal="left" vertical="center"/>
    </xf>
    <xf numFmtId="0" fontId="65" fillId="0" borderId="7" applyNumberFormat="0" applyFill="0" applyProtection="0">
      <alignment horizontal="left" vertical="center"/>
    </xf>
    <xf numFmtId="0" fontId="65" fillId="0" borderId="7" applyNumberFormat="0" applyFill="0" applyProtection="0">
      <alignment horizontal="left" vertical="center"/>
    </xf>
    <xf numFmtId="0" fontId="65" fillId="0" borderId="7" applyNumberFormat="0" applyFill="0" applyProtection="0">
      <alignment horizontal="left" vertical="center"/>
    </xf>
    <xf numFmtId="0" fontId="65" fillId="0" borderId="7" applyNumberFormat="0" applyFill="0" applyProtection="0">
      <alignment horizontal="left" vertical="center"/>
    </xf>
    <xf numFmtId="0" fontId="65" fillId="0" borderId="7" applyNumberFormat="0" applyFill="0" applyProtection="0">
      <alignment horizontal="lef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104" fillId="22" borderId="0" applyNumberFormat="0" applyBorder="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8" fillId="16" borderId="18"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0" fontId="60" fillId="12" borderId="14" applyNumberFormat="0" applyAlignment="0" applyProtection="0">
      <alignment vertical="center"/>
    </xf>
    <xf numFmtId="1" fontId="65" fillId="0" borderId="15" applyFill="0" applyProtection="0">
      <alignment horizontal="center" vertical="center"/>
    </xf>
    <xf numFmtId="1" fontId="65" fillId="0" borderId="15" applyFill="0" applyProtection="0">
      <alignment horizontal="center" vertical="center"/>
    </xf>
    <xf numFmtId="1" fontId="65" fillId="0" borderId="15" applyFill="0" applyProtection="0">
      <alignment horizontal="center" vertical="center"/>
    </xf>
    <xf numFmtId="1" fontId="65" fillId="0" borderId="15" applyFill="0" applyProtection="0">
      <alignment horizontal="center" vertical="center"/>
    </xf>
    <xf numFmtId="1" fontId="65" fillId="0" borderId="15" applyFill="0" applyProtection="0">
      <alignment horizontal="center" vertical="center"/>
    </xf>
    <xf numFmtId="0" fontId="98" fillId="0" borderId="0">
      <alignment vertical="center"/>
    </xf>
    <xf numFmtId="0" fontId="69"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0" fillId="15" borderId="16" applyNumberFormat="0" applyFont="0" applyAlignment="0" applyProtection="0">
      <alignment vertical="center"/>
    </xf>
    <xf numFmtId="0" fontId="79" fillId="0" borderId="0">
      <alignment vertical="top"/>
      <protection locked="0"/>
    </xf>
  </cellStyleXfs>
  <cellXfs count="474">
    <xf numFmtId="0" fontId="0" fillId="0" borderId="0" xfId="0" applyAlignment="1"/>
    <xf numFmtId="0" fontId="1" fillId="0" borderId="0" xfId="0" applyFont="1" applyFill="1" applyBorder="1" applyAlignment="1">
      <alignment vertical="center"/>
    </xf>
    <xf numFmtId="0" fontId="2"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xf>
    <xf numFmtId="0" fontId="6"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7" fillId="0" borderId="0" xfId="225" applyFont="1" applyFill="1" applyBorder="1" applyAlignment="1">
      <alignment vertical="center"/>
    </xf>
    <xf numFmtId="0" fontId="8" fillId="2" borderId="0" xfId="225" applyFont="1" applyFill="1" applyBorder="1" applyAlignment="1">
      <alignment vertical="center"/>
    </xf>
    <xf numFmtId="0" fontId="9" fillId="0" borderId="0" xfId="0" applyFont="1" applyFill="1" applyBorder="1" applyAlignment="1">
      <alignment vertical="center"/>
    </xf>
    <xf numFmtId="0" fontId="10" fillId="0" borderId="0" xfId="225" applyNumberFormat="1" applyFont="1" applyFill="1" applyBorder="1" applyAlignment="1" applyProtection="1">
      <alignment horizontal="center" vertical="center"/>
    </xf>
    <xf numFmtId="0" fontId="0" fillId="0" borderId="0" xfId="225" applyNumberFormat="1" applyFont="1" applyFill="1" applyBorder="1" applyAlignment="1" applyProtection="1">
      <alignment horizontal="left" vertical="center"/>
    </xf>
    <xf numFmtId="0" fontId="11" fillId="2" borderId="1" xfId="897" applyFont="1" applyFill="1" applyBorder="1" applyAlignment="1">
      <alignment horizontal="center" vertical="center" wrapText="1"/>
    </xf>
    <xf numFmtId="0" fontId="12" fillId="0" borderId="1" xfId="897" applyFont="1" applyFill="1" applyBorder="1" applyAlignment="1">
      <alignment horizontal="center" vertical="center" wrapText="1"/>
    </xf>
    <xf numFmtId="0" fontId="12" fillId="0" borderId="1" xfId="897" applyFont="1" applyFill="1" applyBorder="1" applyAlignment="1">
      <alignment vertical="center" wrapText="1"/>
    </xf>
    <xf numFmtId="0" fontId="12" fillId="0" borderId="1" xfId="897" applyFont="1" applyFill="1" applyBorder="1" applyAlignment="1">
      <alignment horizontal="left" vertical="center" wrapText="1" indent="1"/>
    </xf>
    <xf numFmtId="0" fontId="13" fillId="0" borderId="1" xfId="225" applyFont="1" applyFill="1" applyBorder="1" applyAlignment="1">
      <alignment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vertical="center" wrapText="1"/>
    </xf>
    <xf numFmtId="204" fontId="20" fillId="0" borderId="1" xfId="0" applyNumberFormat="1" applyFont="1" applyFill="1" applyBorder="1" applyAlignment="1">
      <alignment vertical="center" wrapText="1"/>
    </xf>
    <xf numFmtId="4" fontId="20" fillId="0" borderId="1" xfId="0" applyNumberFormat="1" applyFont="1" applyFill="1" applyBorder="1" applyAlignment="1">
      <alignment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0" fontId="20" fillId="0" borderId="1" xfId="0" applyFont="1" applyFill="1" applyBorder="1" applyAlignment="1">
      <alignment horizontal="center" vertical="center" wrapText="1"/>
    </xf>
    <xf numFmtId="4" fontId="20" fillId="0" borderId="1" xfId="0" applyNumberFormat="1" applyFont="1" applyFill="1" applyBorder="1" applyAlignment="1">
      <alignment horizontal="right" vertical="center" wrapText="1"/>
    </xf>
    <xf numFmtId="20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12" fillId="0" borderId="0" xfId="0" applyFont="1" applyFill="1" applyBorder="1" applyAlignment="1">
      <alignment vertical="center"/>
    </xf>
    <xf numFmtId="0" fontId="24" fillId="0" borderId="0" xfId="0" applyFont="1" applyFill="1" applyBorder="1" applyAlignment="1">
      <alignment vertical="center"/>
    </xf>
    <xf numFmtId="0" fontId="25" fillId="0" borderId="1" xfId="0" applyFont="1" applyFill="1" applyBorder="1" applyAlignment="1">
      <alignment horizontal="center" vertical="center" wrapText="1"/>
    </xf>
    <xf numFmtId="0" fontId="13" fillId="0" borderId="1" xfId="0" applyFont="1" applyFill="1" applyBorder="1" applyAlignment="1">
      <alignment vertical="center" wrapText="1"/>
    </xf>
    <xf numFmtId="4" fontId="13" fillId="0" borderId="1" xfId="0" applyNumberFormat="1" applyFont="1" applyFill="1" applyBorder="1" applyAlignment="1">
      <alignment vertical="center" wrapText="1"/>
    </xf>
    <xf numFmtId="0" fontId="13"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2" fillId="0" borderId="0" xfId="745" applyNumberFormat="1" applyFont="1" applyFill="1" applyAlignment="1" applyProtection="1">
      <alignment horizontal="center" vertical="center" wrapText="1"/>
    </xf>
    <xf numFmtId="0" fontId="25"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9" fillId="0" borderId="0" xfId="745" applyFill="1" applyAlignment="1"/>
    <xf numFmtId="0" fontId="9" fillId="0" borderId="0" xfId="745" applyAlignment="1"/>
    <xf numFmtId="0" fontId="9" fillId="0" borderId="0" xfId="745" applyAlignment="1">
      <alignment horizontal="right" vertical="center"/>
    </xf>
    <xf numFmtId="0" fontId="26" fillId="0" borderId="0" xfId="745" applyNumberFormat="1" applyFont="1" applyFill="1" applyAlignment="1" applyProtection="1">
      <alignment horizontal="center" vertical="center" wrapText="1"/>
    </xf>
    <xf numFmtId="0" fontId="26" fillId="0" borderId="0" xfId="745" applyNumberFormat="1" applyFont="1" applyFill="1" applyAlignment="1" applyProtection="1">
      <alignment horizontal="right" vertical="center" wrapText="1"/>
    </xf>
    <xf numFmtId="0" fontId="12" fillId="0" borderId="0" xfId="800" applyFont="1" applyAlignment="1" applyProtection="1">
      <alignment horizontal="left" vertical="center"/>
    </xf>
    <xf numFmtId="183" fontId="27" fillId="0" borderId="0" xfId="800" applyNumberFormat="1" applyFont="1" applyAlignment="1">
      <alignment horizontal="right" vertical="center"/>
    </xf>
    <xf numFmtId="0" fontId="27" fillId="0" borderId="0" xfId="800" applyFont="1" applyAlignment="1">
      <alignment horizontal="right" vertical="center"/>
    </xf>
    <xf numFmtId="200" fontId="27" fillId="0" borderId="0" xfId="800" applyNumberFormat="1" applyFont="1" applyFill="1" applyBorder="1" applyAlignment="1" applyProtection="1">
      <alignment horizontal="right" vertical="center"/>
    </xf>
    <xf numFmtId="2" fontId="25" fillId="0" borderId="1" xfId="799" applyNumberFormat="1" applyFont="1" applyFill="1" applyBorder="1" applyAlignment="1" applyProtection="1">
      <alignment horizontal="center" vertical="center" wrapText="1"/>
    </xf>
    <xf numFmtId="192" fontId="25" fillId="0" borderId="1" xfId="1012" applyNumberFormat="1" applyFont="1" applyBorder="1" applyAlignment="1">
      <alignment horizontal="center" vertical="center" wrapText="1"/>
    </xf>
    <xf numFmtId="49" fontId="25" fillId="0" borderId="1" xfId="801" applyNumberFormat="1" applyFont="1" applyFill="1" applyBorder="1" applyAlignment="1" applyProtection="1">
      <alignment horizontal="left" vertical="center"/>
    </xf>
    <xf numFmtId="187" fontId="25" fillId="0" borderId="1" xfId="934" applyNumberFormat="1" applyFont="1" applyFill="1" applyBorder="1" applyAlignment="1">
      <alignment horizontal="right" vertical="center" wrapText="1"/>
    </xf>
    <xf numFmtId="187" fontId="25" fillId="0" borderId="1" xfId="23" applyNumberFormat="1" applyFont="1" applyFill="1" applyBorder="1" applyAlignment="1" applyProtection="1">
      <alignment horizontal="right" vertical="center" wrapText="1"/>
    </xf>
    <xf numFmtId="199" fontId="25" fillId="0" borderId="1" xfId="32" applyNumberFormat="1" applyFont="1" applyFill="1" applyBorder="1" applyAlignment="1">
      <alignment horizontal="right" vertical="center" wrapText="1"/>
    </xf>
    <xf numFmtId="49" fontId="13" fillId="0" borderId="1" xfId="801" applyNumberFormat="1" applyFont="1" applyFill="1" applyBorder="1" applyAlignment="1" applyProtection="1">
      <alignment horizontal="left" vertical="center"/>
    </xf>
    <xf numFmtId="187" fontId="13" fillId="0" borderId="1" xfId="934" applyNumberFormat="1" applyFont="1" applyFill="1" applyBorder="1" applyAlignment="1">
      <alignment horizontal="right" vertical="center" wrapText="1"/>
    </xf>
    <xf numFmtId="187" fontId="13" fillId="0" borderId="1" xfId="23" applyNumberFormat="1" applyFont="1" applyFill="1" applyBorder="1" applyAlignment="1" applyProtection="1">
      <alignment vertical="center" wrapText="1"/>
    </xf>
    <xf numFmtId="199" fontId="13" fillId="0" borderId="1" xfId="833" applyNumberFormat="1" applyFont="1" applyFill="1" applyBorder="1" applyAlignment="1">
      <alignment horizontal="right" vertical="center" wrapText="1"/>
    </xf>
    <xf numFmtId="199" fontId="25" fillId="0" borderId="1" xfId="833" applyNumberFormat="1" applyFont="1" applyFill="1" applyBorder="1" applyAlignment="1">
      <alignment horizontal="right" vertical="center" wrapText="1"/>
    </xf>
    <xf numFmtId="187" fontId="13" fillId="0" borderId="1" xfId="23" applyNumberFormat="1" applyFont="1" applyFill="1" applyBorder="1" applyAlignment="1" applyProtection="1">
      <alignment horizontal="right" vertical="center" wrapText="1"/>
    </xf>
    <xf numFmtId="187" fontId="25" fillId="0" borderId="1" xfId="23" applyNumberFormat="1" applyFont="1" applyFill="1" applyBorder="1" applyAlignment="1">
      <alignment horizontal="center" vertical="center" wrapText="1"/>
    </xf>
    <xf numFmtId="195" fontId="25" fillId="0" borderId="1" xfId="23" applyNumberFormat="1" applyFont="1" applyFill="1" applyBorder="1" applyAlignment="1">
      <alignment horizontal="right" vertical="center" wrapText="1"/>
    </xf>
    <xf numFmtId="187" fontId="13" fillId="0" borderId="1" xfId="23" applyNumberFormat="1" applyFont="1" applyFill="1" applyBorder="1" applyAlignment="1">
      <alignment horizontal="center" vertical="center" wrapText="1"/>
    </xf>
    <xf numFmtId="195" fontId="13" fillId="0" borderId="1" xfId="23" applyNumberFormat="1" applyFont="1" applyFill="1" applyBorder="1" applyAlignment="1">
      <alignment horizontal="right" vertical="center" wrapText="1"/>
    </xf>
    <xf numFmtId="0" fontId="25" fillId="0" borderId="1" xfId="23" applyNumberFormat="1" applyFont="1" applyFill="1" applyBorder="1" applyAlignment="1">
      <alignment horizontal="right" vertical="center" wrapText="1"/>
    </xf>
    <xf numFmtId="0" fontId="13" fillId="0" borderId="1" xfId="23" applyNumberFormat="1" applyFont="1" applyFill="1" applyBorder="1" applyAlignment="1">
      <alignment horizontal="right" vertical="center" wrapText="1"/>
    </xf>
    <xf numFmtId="3" fontId="25" fillId="0" borderId="1" xfId="23" applyNumberFormat="1" applyFont="1" applyFill="1" applyBorder="1" applyAlignment="1">
      <alignment horizontal="right" vertical="center" wrapText="1"/>
    </xf>
    <xf numFmtId="3" fontId="13" fillId="0" borderId="1" xfId="23" applyNumberFormat="1" applyFont="1" applyFill="1" applyBorder="1" applyAlignment="1">
      <alignment horizontal="right" vertical="center" wrapText="1"/>
    </xf>
    <xf numFmtId="187" fontId="13" fillId="3" borderId="1" xfId="23" applyNumberFormat="1" applyFont="1" applyFill="1" applyBorder="1" applyAlignment="1" applyProtection="1">
      <alignment horizontal="right" vertical="center" wrapText="1"/>
    </xf>
    <xf numFmtId="49" fontId="25" fillId="0" borderId="1" xfId="759" applyNumberFormat="1" applyFont="1" applyFill="1" applyBorder="1" applyAlignment="1" applyProtection="1">
      <alignment horizontal="distributed" vertical="center"/>
    </xf>
    <xf numFmtId="199" fontId="25" fillId="0" borderId="1" xfId="0" applyNumberFormat="1" applyFont="1" applyBorder="1" applyAlignment="1">
      <alignment horizontal="right" vertical="center" wrapText="1"/>
    </xf>
    <xf numFmtId="199" fontId="13" fillId="0" borderId="1" xfId="0" applyNumberFormat="1" applyFont="1" applyBorder="1" applyAlignment="1">
      <alignment horizontal="right" vertical="center" wrapText="1"/>
    </xf>
    <xf numFmtId="187" fontId="25" fillId="0" borderId="1" xfId="23" applyNumberFormat="1" applyFont="1" applyFill="1" applyBorder="1" applyAlignment="1">
      <alignment horizontal="right" vertical="center" wrapText="1"/>
    </xf>
    <xf numFmtId="49" fontId="25" fillId="0" borderId="1" xfId="759" applyNumberFormat="1" applyFont="1" applyFill="1" applyBorder="1" applyAlignment="1" applyProtection="1">
      <alignment horizontal="left" vertical="center"/>
    </xf>
    <xf numFmtId="187" fontId="9" fillId="0" borderId="0" xfId="745" applyNumberFormat="1" applyAlignment="1">
      <alignment horizontal="right" vertical="center"/>
    </xf>
    <xf numFmtId="0" fontId="9" fillId="0" borderId="0" xfId="546" applyFill="1" applyAlignment="1"/>
    <xf numFmtId="0" fontId="9" fillId="0" borderId="0" xfId="546" applyAlignment="1"/>
    <xf numFmtId="0" fontId="26" fillId="0" borderId="0" xfId="546" applyNumberFormat="1" applyFont="1" applyFill="1" applyAlignment="1" applyProtection="1">
      <alignment horizontal="center" vertical="center" wrapText="1"/>
    </xf>
    <xf numFmtId="0" fontId="13" fillId="0" borderId="0" xfId="546" applyFont="1" applyFill="1" applyAlignment="1" applyProtection="1">
      <alignment horizontal="left" vertical="center"/>
    </xf>
    <xf numFmtId="183" fontId="13" fillId="0" borderId="0" xfId="546" applyNumberFormat="1" applyFont="1" applyFill="1" applyAlignment="1" applyProtection="1">
      <alignment horizontal="right"/>
    </xf>
    <xf numFmtId="0" fontId="28" fillId="0" borderId="0" xfId="546" applyFont="1" applyFill="1" applyAlignment="1">
      <alignment vertical="center"/>
    </xf>
    <xf numFmtId="0" fontId="13" fillId="0" borderId="0" xfId="546" applyFont="1" applyFill="1" applyAlignment="1">
      <alignment horizontal="right" vertical="center"/>
    </xf>
    <xf numFmtId="0" fontId="25" fillId="0" borderId="1" xfId="546" applyNumberFormat="1" applyFont="1" applyFill="1" applyBorder="1" applyAlignment="1" applyProtection="1">
      <alignment horizontal="center" vertical="center"/>
    </xf>
    <xf numFmtId="49" fontId="25" fillId="0" borderId="1" xfId="344" applyNumberFormat="1" applyFont="1" applyFill="1" applyBorder="1" applyAlignment="1" applyProtection="1">
      <alignment vertical="center"/>
    </xf>
    <xf numFmtId="187" fontId="25" fillId="0" borderId="1" xfId="722" applyNumberFormat="1" applyFont="1" applyFill="1" applyBorder="1" applyAlignment="1">
      <alignment horizontal="right" vertical="center" wrapText="1"/>
    </xf>
    <xf numFmtId="49" fontId="13" fillId="0" borderId="1" xfId="344" applyNumberFormat="1" applyFont="1" applyFill="1" applyBorder="1" applyAlignment="1" applyProtection="1">
      <alignment vertical="center"/>
    </xf>
    <xf numFmtId="187" fontId="13" fillId="0" borderId="1" xfId="722" applyNumberFormat="1" applyFont="1" applyFill="1" applyBorder="1" applyAlignment="1">
      <alignment horizontal="right" vertical="center" wrapText="1"/>
    </xf>
    <xf numFmtId="199" fontId="13" fillId="0" borderId="1" xfId="32" applyNumberFormat="1" applyFont="1" applyFill="1" applyBorder="1" applyAlignment="1" applyProtection="1">
      <alignment horizontal="right" vertical="center" wrapText="1"/>
    </xf>
    <xf numFmtId="49" fontId="25" fillId="0" borderId="1" xfId="344" applyNumberFormat="1" applyFont="1" applyFill="1" applyBorder="1" applyAlignment="1" applyProtection="1">
      <alignment vertical="center" wrapText="1"/>
    </xf>
    <xf numFmtId="199" fontId="25" fillId="0" borderId="1" xfId="32" applyNumberFormat="1" applyFont="1" applyFill="1" applyBorder="1" applyAlignment="1" applyProtection="1">
      <alignment horizontal="right" vertical="center" wrapText="1"/>
    </xf>
    <xf numFmtId="187" fontId="13" fillId="0" borderId="1" xfId="23" applyNumberFormat="1" applyFont="1" applyFill="1" applyBorder="1" applyAlignment="1">
      <alignment horizontal="right" vertical="center" wrapText="1"/>
    </xf>
    <xf numFmtId="199" fontId="13" fillId="0" borderId="1" xfId="32" applyNumberFormat="1" applyFont="1" applyFill="1" applyBorder="1" applyAlignment="1">
      <alignment horizontal="right" vertical="center" wrapText="1"/>
    </xf>
    <xf numFmtId="203" fontId="9" fillId="0" borderId="1" xfId="0" applyNumberFormat="1" applyFont="1" applyFill="1" applyBorder="1" applyAlignment="1">
      <alignment horizontal="right" vertical="center"/>
    </xf>
    <xf numFmtId="199" fontId="13" fillId="3" borderId="1" xfId="32" applyNumberFormat="1" applyFont="1" applyFill="1" applyBorder="1" applyAlignment="1" applyProtection="1">
      <alignment horizontal="right" vertical="center" wrapText="1"/>
    </xf>
    <xf numFmtId="199" fontId="3" fillId="0" borderId="1" xfId="32" applyNumberFormat="1" applyFont="1" applyFill="1" applyBorder="1" applyAlignment="1" applyProtection="1">
      <alignment horizontal="right" vertical="center" wrapText="1"/>
    </xf>
    <xf numFmtId="187" fontId="9" fillId="0" borderId="0" xfId="546" applyNumberFormat="1" applyAlignment="1"/>
    <xf numFmtId="0" fontId="9" fillId="0" borderId="0" xfId="782" applyFill="1" applyAlignment="1"/>
    <xf numFmtId="0" fontId="9" fillId="0" borderId="0" xfId="782" applyAlignment="1"/>
    <xf numFmtId="0" fontId="26" fillId="0" borderId="0" xfId="782" applyNumberFormat="1" applyFont="1" applyFill="1" applyAlignment="1" applyProtection="1">
      <alignment horizontal="center" vertical="center" wrapText="1"/>
    </xf>
    <xf numFmtId="0" fontId="12" fillId="0" borderId="0" xfId="560" applyFont="1" applyAlignment="1" applyProtection="1">
      <alignment horizontal="left" vertical="center"/>
    </xf>
    <xf numFmtId="0" fontId="27" fillId="0" borderId="0" xfId="560" applyFont="1" applyAlignment="1"/>
    <xf numFmtId="198" fontId="27" fillId="0" borderId="0" xfId="560" applyNumberFormat="1" applyFont="1" applyAlignment="1"/>
    <xf numFmtId="200" fontId="29" fillId="0" borderId="0" xfId="560" applyNumberFormat="1" applyFont="1" applyFill="1" applyBorder="1" applyAlignment="1" applyProtection="1">
      <alignment horizontal="right" vertical="center"/>
    </xf>
    <xf numFmtId="199" fontId="13" fillId="0" borderId="1" xfId="800" applyNumberFormat="1" applyFont="1" applyFill="1" applyBorder="1" applyAlignment="1" applyProtection="1">
      <alignment horizontal="right" vertical="center" wrapText="1"/>
    </xf>
    <xf numFmtId="49" fontId="25" fillId="0" borderId="1" xfId="801" applyNumberFormat="1" applyFont="1" applyFill="1" applyBorder="1" applyAlignment="1" applyProtection="1">
      <alignment horizontal="left" vertical="center" wrapText="1"/>
    </xf>
    <xf numFmtId="199" fontId="25" fillId="0" borderId="1" xfId="800" applyNumberFormat="1" applyFont="1" applyFill="1" applyBorder="1" applyAlignment="1" applyProtection="1">
      <alignment horizontal="right" vertical="center" wrapText="1"/>
    </xf>
    <xf numFmtId="187" fontId="29" fillId="0" borderId="1" xfId="23" applyNumberFormat="1" applyFont="1" applyFill="1" applyBorder="1" applyAlignment="1" applyProtection="1">
      <alignment vertical="center" wrapText="1"/>
    </xf>
    <xf numFmtId="49" fontId="25" fillId="0" borderId="1" xfId="759" applyNumberFormat="1" applyFont="1" applyFill="1" applyBorder="1" applyAlignment="1" applyProtection="1">
      <alignment horizontal="left" vertical="center" wrapText="1"/>
    </xf>
    <xf numFmtId="187" fontId="9" fillId="0" borderId="0" xfId="782" applyNumberFormat="1" applyAlignment="1"/>
    <xf numFmtId="0" fontId="9" fillId="0" borderId="0" xfId="782" applyAlignment="1">
      <alignment vertical="center"/>
    </xf>
    <xf numFmtId="0" fontId="13" fillId="0" borderId="0" xfId="782" applyFont="1" applyFill="1" applyAlignment="1" applyProtection="1">
      <alignment horizontal="left" vertical="center"/>
    </xf>
    <xf numFmtId="4" fontId="13" fillId="0" borderId="0" xfId="782" applyNumberFormat="1" applyFont="1" applyFill="1" applyAlignment="1" applyProtection="1">
      <alignment horizontal="right" vertical="center"/>
    </xf>
    <xf numFmtId="198" fontId="28" fillId="0" borderId="0" xfId="782" applyNumberFormat="1" applyFont="1" applyFill="1" applyAlignment="1">
      <alignment vertical="center"/>
    </xf>
    <xf numFmtId="0" fontId="13" fillId="0" borderId="0" xfId="782" applyFont="1" applyFill="1" applyAlignment="1">
      <alignment horizontal="right" vertical="center"/>
    </xf>
    <xf numFmtId="0" fontId="25" fillId="0" borderId="1" xfId="778" applyNumberFormat="1" applyFont="1" applyFill="1" applyBorder="1" applyAlignment="1" applyProtection="1">
      <alignment horizontal="center" vertical="center"/>
    </xf>
    <xf numFmtId="49" fontId="25" fillId="0" borderId="1" xfId="783" applyNumberFormat="1" applyFont="1" applyFill="1" applyBorder="1" applyAlignment="1" applyProtection="1">
      <alignment vertical="center"/>
    </xf>
    <xf numFmtId="187" fontId="25" fillId="0" borderId="1" xfId="951" applyNumberFormat="1" applyFont="1" applyBorder="1" applyAlignment="1">
      <alignment horizontal="right" vertical="center" wrapText="1"/>
    </xf>
    <xf numFmtId="187" fontId="25" fillId="0" borderId="1" xfId="722" applyNumberFormat="1" applyFont="1" applyBorder="1" applyAlignment="1">
      <alignment horizontal="right" vertical="center" wrapText="1"/>
    </xf>
    <xf numFmtId="49" fontId="13" fillId="0" borderId="1" xfId="783" applyNumberFormat="1" applyFont="1" applyFill="1" applyBorder="1" applyAlignment="1" applyProtection="1">
      <alignment vertical="center"/>
    </xf>
    <xf numFmtId="187" fontId="13" fillId="0" borderId="1" xfId="951" applyNumberFormat="1" applyFont="1" applyBorder="1" applyAlignment="1">
      <alignment horizontal="right" vertical="center" wrapText="1"/>
    </xf>
    <xf numFmtId="187" fontId="13" fillId="0" borderId="1" xfId="722" applyNumberFormat="1" applyFont="1" applyBorder="1" applyAlignment="1">
      <alignment horizontal="right" vertical="center" wrapText="1"/>
    </xf>
    <xf numFmtId="187" fontId="25" fillId="0" borderId="1" xfId="951" applyNumberFormat="1" applyFont="1" applyFill="1" applyBorder="1" applyAlignment="1">
      <alignment horizontal="right" vertical="center" wrapText="1"/>
    </xf>
    <xf numFmtId="187" fontId="13" fillId="3" borderId="1" xfId="722" applyNumberFormat="1" applyFont="1" applyFill="1" applyBorder="1" applyAlignment="1">
      <alignment horizontal="right" vertical="center" wrapText="1"/>
    </xf>
    <xf numFmtId="49" fontId="25" fillId="0" borderId="1" xfId="759" applyNumberFormat="1" applyFont="1" applyFill="1" applyBorder="1" applyAlignment="1" applyProtection="1">
      <alignment vertical="center"/>
    </xf>
    <xf numFmtId="0" fontId="9" fillId="0" borderId="0" xfId="1012">
      <alignment vertical="center"/>
    </xf>
    <xf numFmtId="0" fontId="8" fillId="0" borderId="0" xfId="1012" applyFont="1" applyAlignment="1">
      <alignment horizontal="center" vertical="center" wrapText="1"/>
    </xf>
    <xf numFmtId="0" fontId="9" fillId="0" borderId="0" xfId="1012" applyFill="1">
      <alignment vertical="center"/>
    </xf>
    <xf numFmtId="0" fontId="1" fillId="0" borderId="0" xfId="0" applyFont="1" applyFill="1" applyAlignment="1">
      <alignment vertical="center"/>
    </xf>
    <xf numFmtId="0" fontId="30" fillId="0" borderId="0" xfId="834" applyFont="1" applyAlignment="1">
      <alignment horizontal="center" vertical="center" shrinkToFit="1"/>
    </xf>
    <xf numFmtId="0" fontId="10" fillId="0" borderId="0" xfId="834" applyFont="1" applyAlignment="1">
      <alignment horizontal="center" vertical="center" shrinkToFit="1"/>
    </xf>
    <xf numFmtId="0" fontId="12" fillId="0" borderId="0" xfId="834" applyFont="1" applyBorder="1" applyAlignment="1">
      <alignment horizontal="left" vertical="center" wrapText="1"/>
    </xf>
    <xf numFmtId="0" fontId="12" fillId="0" borderId="0" xfId="0" applyFont="1" applyFill="1" applyAlignment="1">
      <alignment horizontal="right"/>
    </xf>
    <xf numFmtId="0" fontId="25" fillId="0" borderId="1" xfId="1015" applyFont="1" applyBorder="1" applyAlignment="1">
      <alignment horizontal="center" vertical="center"/>
    </xf>
    <xf numFmtId="49" fontId="25" fillId="0" borderId="1" xfId="0" applyNumberFormat="1" applyFont="1" applyFill="1" applyBorder="1" applyAlignment="1" applyProtection="1">
      <alignment vertical="center" wrapText="1"/>
    </xf>
    <xf numFmtId="187" fontId="13" fillId="0" borderId="1" xfId="23" applyNumberFormat="1" applyFont="1" applyBorder="1" applyAlignment="1">
      <alignment horizontal="right" vertical="center" wrapText="1"/>
    </xf>
    <xf numFmtId="0" fontId="13" fillId="0" borderId="1" xfId="510"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1" fillId="0" borderId="1" xfId="1012" applyFont="1" applyFill="1" applyBorder="1">
      <alignment vertical="center"/>
    </xf>
    <xf numFmtId="0" fontId="10" fillId="0" borderId="0" xfId="833" applyFont="1" applyAlignment="1">
      <alignment horizontal="center" vertical="center" shrinkToFit="1"/>
    </xf>
    <xf numFmtId="0" fontId="12" fillId="0" borderId="0" xfId="833" applyFont="1" applyAlignment="1">
      <alignment horizontal="left" vertical="center" wrapText="1"/>
    </xf>
    <xf numFmtId="0" fontId="12" fillId="0" borderId="0" xfId="833" applyFont="1" applyFill="1" applyAlignment="1">
      <alignment horizontal="left" vertical="center" wrapText="1"/>
    </xf>
    <xf numFmtId="192" fontId="13" fillId="0" borderId="0" xfId="1013" applyNumberFormat="1" applyFont="1" applyBorder="1" applyAlignment="1">
      <alignment horizontal="right" vertical="center"/>
    </xf>
    <xf numFmtId="0" fontId="25" fillId="0" borderId="1" xfId="1013" applyFont="1" applyBorder="1" applyAlignment="1">
      <alignment horizontal="center" vertical="center"/>
    </xf>
    <xf numFmtId="187" fontId="25" fillId="0" borderId="1" xfId="1012" applyNumberFormat="1" applyFont="1" applyFill="1" applyBorder="1" applyAlignment="1">
      <alignment horizontal="right" vertical="center" wrapText="1"/>
    </xf>
    <xf numFmtId="187" fontId="13" fillId="0" borderId="1" xfId="1012" applyNumberFormat="1" applyFont="1" applyFill="1" applyBorder="1" applyAlignment="1">
      <alignment horizontal="right" vertical="center" wrapText="1"/>
    </xf>
    <xf numFmtId="199" fontId="13" fillId="0" borderId="1" xfId="1012" applyNumberFormat="1" applyFont="1" applyBorder="1" applyAlignment="1">
      <alignment horizontal="right" vertical="center" wrapText="1"/>
    </xf>
    <xf numFmtId="199" fontId="25" fillId="0" borderId="1" xfId="1012" applyNumberFormat="1" applyFont="1" applyBorder="1" applyAlignment="1">
      <alignment horizontal="right" vertical="center" wrapText="1"/>
    </xf>
    <xf numFmtId="49" fontId="13" fillId="0" borderId="1" xfId="0" applyNumberFormat="1" applyFont="1" applyFill="1" applyBorder="1" applyAlignment="1" applyProtection="1">
      <alignment vertical="center" wrapText="1"/>
    </xf>
    <xf numFmtId="0" fontId="25" fillId="3" borderId="1" xfId="1012" applyFont="1" applyFill="1" applyBorder="1" applyAlignment="1">
      <alignment horizontal="distributed" vertical="center" wrapText="1"/>
    </xf>
    <xf numFmtId="0" fontId="25" fillId="0" borderId="1" xfId="510" applyNumberFormat="1" applyFont="1" applyFill="1" applyBorder="1" applyAlignment="1">
      <alignment horizontal="left" vertical="center" wrapText="1"/>
    </xf>
    <xf numFmtId="0" fontId="13" fillId="0" borderId="1" xfId="510" applyNumberFormat="1" applyFont="1" applyFill="1" applyBorder="1" applyAlignment="1">
      <alignment horizontal="left" vertical="center" wrapText="1" indent="1"/>
    </xf>
    <xf numFmtId="187" fontId="12" fillId="0" borderId="1" xfId="0" applyNumberFormat="1" applyFont="1" applyFill="1" applyBorder="1" applyAlignment="1">
      <alignment horizontal="right" vertical="center" wrapText="1"/>
    </xf>
    <xf numFmtId="0" fontId="25" fillId="3" borderId="1" xfId="1012" applyFont="1" applyFill="1" applyBorder="1" applyAlignment="1">
      <alignment horizontal="left" vertical="center" wrapText="1"/>
    </xf>
    <xf numFmtId="187" fontId="11" fillId="0" borderId="1" xfId="0" applyNumberFormat="1" applyFont="1" applyFill="1" applyBorder="1" applyAlignment="1">
      <alignment horizontal="right" vertical="center" wrapText="1"/>
    </xf>
    <xf numFmtId="41" fontId="0" fillId="0" borderId="0" xfId="0" applyNumberFormat="1" applyAlignment="1"/>
    <xf numFmtId="187" fontId="0" fillId="0" borderId="0" xfId="0" applyNumberFormat="1" applyAlignment="1"/>
    <xf numFmtId="0" fontId="9" fillId="0" borderId="0" xfId="510" applyAlignment="1"/>
    <xf numFmtId="0" fontId="32" fillId="2" borderId="0" xfId="510" applyFont="1" applyFill="1" applyAlignment="1"/>
    <xf numFmtId="0" fontId="33" fillId="2" borderId="0" xfId="833" applyFont="1" applyFill="1" applyAlignment="1">
      <alignment horizontal="center" vertical="center" shrinkToFit="1"/>
    </xf>
    <xf numFmtId="0" fontId="34" fillId="2" borderId="0" xfId="833" applyFont="1" applyFill="1" applyAlignment="1">
      <alignment horizontal="left" vertical="center" wrapText="1"/>
    </xf>
    <xf numFmtId="0" fontId="13" fillId="0" borderId="0" xfId="510" applyFont="1" applyAlignment="1">
      <alignment horizontal="right" vertical="center"/>
    </xf>
    <xf numFmtId="0" fontId="25" fillId="0" borderId="1" xfId="510" applyFont="1" applyFill="1" applyBorder="1" applyAlignment="1">
      <alignment horizontal="center" vertical="center" wrapText="1"/>
    </xf>
    <xf numFmtId="192" fontId="25" fillId="2" borderId="1" xfId="1012" applyNumberFormat="1" applyFont="1" applyFill="1" applyBorder="1" applyAlignment="1">
      <alignment horizontal="center" vertical="center" wrapText="1"/>
    </xf>
    <xf numFmtId="187" fontId="35" fillId="2" borderId="1" xfId="23" applyNumberFormat="1" applyFont="1" applyFill="1" applyBorder="1" applyAlignment="1">
      <alignment horizontal="right" vertical="center" wrapText="1"/>
    </xf>
    <xf numFmtId="49" fontId="13" fillId="2" borderId="1" xfId="0" applyNumberFormat="1" applyFont="1" applyFill="1" applyBorder="1" applyAlignment="1" applyProtection="1">
      <alignment vertical="center" wrapText="1"/>
    </xf>
    <xf numFmtId="0" fontId="29" fillId="2" borderId="1" xfId="0" applyFont="1" applyFill="1" applyBorder="1" applyAlignment="1" applyProtection="1">
      <alignment horizontal="right" vertical="center"/>
      <protection locked="0"/>
    </xf>
    <xf numFmtId="199" fontId="12" fillId="0" borderId="1" xfId="0" applyNumberFormat="1" applyFont="1" applyBorder="1" applyAlignment="1">
      <alignment horizontal="right" vertical="center" wrapText="1"/>
    </xf>
    <xf numFmtId="0" fontId="29" fillId="2" borderId="1" xfId="0" applyNumberFormat="1" applyFont="1" applyFill="1" applyBorder="1" applyAlignment="1" applyProtection="1">
      <alignment horizontal="right" vertical="center"/>
    </xf>
    <xf numFmtId="3" fontId="29" fillId="2" borderId="1" xfId="0" applyNumberFormat="1" applyFont="1" applyFill="1" applyBorder="1" applyAlignment="1" applyProtection="1">
      <alignment horizontal="right" vertical="center" wrapText="1"/>
      <protection locked="0"/>
    </xf>
    <xf numFmtId="4" fontId="36" fillId="2" borderId="1" xfId="1333" applyNumberFormat="1" applyFont="1" applyFill="1" applyBorder="1" applyAlignment="1" applyProtection="1">
      <alignment horizontal="right" vertical="center"/>
    </xf>
    <xf numFmtId="4" fontId="37" fillId="2" borderId="1" xfId="1333" applyNumberFormat="1" applyFont="1" applyFill="1" applyBorder="1" applyAlignment="1" applyProtection="1">
      <alignment horizontal="right" vertical="center"/>
    </xf>
    <xf numFmtId="187" fontId="25" fillId="0" borderId="1" xfId="833" applyNumberFormat="1" applyFont="1" applyFill="1" applyBorder="1" applyAlignment="1">
      <alignment horizontal="right" vertical="center" wrapText="1"/>
    </xf>
    <xf numFmtId="187" fontId="25" fillId="2" borderId="1" xfId="833" applyNumberFormat="1" applyFont="1" applyFill="1" applyBorder="1" applyAlignment="1">
      <alignment horizontal="right" vertical="center" wrapText="1"/>
    </xf>
    <xf numFmtId="187" fontId="13" fillId="0" borderId="1" xfId="833" applyNumberFormat="1" applyFont="1" applyFill="1" applyBorder="1" applyAlignment="1">
      <alignment horizontal="right" vertical="center" wrapText="1"/>
    </xf>
    <xf numFmtId="187" fontId="13" fillId="2" borderId="1" xfId="833" applyNumberFormat="1" applyFont="1" applyFill="1" applyBorder="1" applyAlignment="1">
      <alignment horizontal="right" vertical="center" wrapText="1"/>
    </xf>
    <xf numFmtId="199" fontId="12" fillId="0" borderId="1" xfId="833" applyNumberFormat="1" applyFont="1" applyFill="1" applyBorder="1" applyAlignment="1">
      <alignment horizontal="right" vertical="center" wrapText="1"/>
    </xf>
    <xf numFmtId="187" fontId="25" fillId="2" borderId="1" xfId="1012" applyNumberFormat="1" applyFont="1" applyFill="1" applyBorder="1" applyAlignment="1">
      <alignment horizontal="right" vertical="center" wrapText="1"/>
    </xf>
    <xf numFmtId="187" fontId="13" fillId="2" borderId="1" xfId="1012" applyNumberFormat="1" applyFont="1" applyFill="1" applyBorder="1" applyAlignment="1">
      <alignment horizontal="right" vertical="center" wrapText="1"/>
    </xf>
    <xf numFmtId="187" fontId="13" fillId="2" borderId="1" xfId="1213" applyNumberFormat="1" applyFont="1" applyFill="1" applyBorder="1" applyAlignment="1">
      <alignment horizontal="right" vertical="center" wrapText="1"/>
    </xf>
    <xf numFmtId="187" fontId="25" fillId="2" borderId="1" xfId="1213"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187" fontId="25" fillId="2" borderId="1" xfId="23" applyNumberFormat="1" applyFont="1" applyFill="1" applyBorder="1" applyAlignment="1">
      <alignment horizontal="right" vertical="center" wrapText="1"/>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187" fontId="25" fillId="0" borderId="1" xfId="0" applyNumberFormat="1" applyFont="1" applyFill="1" applyBorder="1" applyAlignment="1">
      <alignment horizontal="right" vertical="center" wrapText="1"/>
    </xf>
    <xf numFmtId="199" fontId="11" fillId="0" borderId="1" xfId="833" applyNumberFormat="1" applyFont="1" applyFill="1" applyBorder="1" applyAlignment="1">
      <alignment horizontal="right" vertical="center" wrapText="1"/>
    </xf>
    <xf numFmtId="41" fontId="9" fillId="0" borderId="0" xfId="510" applyNumberFormat="1" applyAlignment="1"/>
    <xf numFmtId="187" fontId="9" fillId="0" borderId="0" xfId="510" applyNumberFormat="1" applyAlignment="1"/>
    <xf numFmtId="0" fontId="13" fillId="0" borderId="0" xfId="510" applyFont="1" applyAlignment="1"/>
    <xf numFmtId="0" fontId="9" fillId="0" borderId="0" xfId="510" applyFill="1" applyAlignment="1"/>
    <xf numFmtId="0" fontId="10" fillId="3" borderId="0" xfId="833" applyFont="1" applyFill="1" applyAlignment="1">
      <alignment horizontal="center" vertical="center" shrinkToFit="1"/>
    </xf>
    <xf numFmtId="0" fontId="12" fillId="3" borderId="0" xfId="833" applyFont="1" applyFill="1" applyAlignment="1">
      <alignment horizontal="left" vertical="center" wrapText="1"/>
    </xf>
    <xf numFmtId="0" fontId="13" fillId="3" borderId="0" xfId="510" applyFont="1" applyFill="1" applyAlignment="1">
      <alignment horizontal="right" vertical="center"/>
    </xf>
    <xf numFmtId="0" fontId="25" fillId="3" borderId="1" xfId="1013" applyFont="1" applyFill="1" applyBorder="1" applyAlignment="1">
      <alignment horizontal="distributed" vertical="center" wrapText="1" indent="3"/>
    </xf>
    <xf numFmtId="41" fontId="11" fillId="0" borderId="1" xfId="0" applyNumberFormat="1" applyFont="1" applyBorder="1" applyAlignment="1">
      <alignment horizontal="right" vertical="center" wrapText="1"/>
    </xf>
    <xf numFmtId="199" fontId="13" fillId="0" borderId="1" xfId="32" applyNumberFormat="1" applyFont="1" applyFill="1" applyBorder="1" applyAlignment="1">
      <alignment vertical="center" wrapText="1"/>
    </xf>
    <xf numFmtId="41" fontId="13" fillId="0" borderId="1" xfId="1012" applyNumberFormat="1" applyFont="1" applyBorder="1" applyAlignment="1">
      <alignment horizontal="right" vertical="center" wrapText="1"/>
    </xf>
    <xf numFmtId="41" fontId="25" fillId="0" borderId="1" xfId="1012" applyNumberFormat="1" applyFont="1" applyBorder="1" applyAlignment="1">
      <alignment horizontal="right" vertical="center" wrapText="1"/>
    </xf>
    <xf numFmtId="0" fontId="13" fillId="0" borderId="1" xfId="738" applyNumberFormat="1" applyFont="1" applyFill="1" applyBorder="1" applyAlignment="1">
      <alignment horizontal="left" vertical="center" wrapText="1"/>
    </xf>
    <xf numFmtId="41" fontId="13" fillId="0" borderId="1" xfId="1012" applyNumberFormat="1" applyFont="1" applyFill="1" applyBorder="1" applyAlignment="1">
      <alignment horizontal="right" vertical="center" wrapText="1"/>
    </xf>
    <xf numFmtId="41" fontId="25" fillId="0" borderId="1" xfId="1012" applyNumberFormat="1" applyFont="1" applyFill="1" applyBorder="1" applyAlignment="1">
      <alignment horizontal="right" vertical="center" wrapText="1"/>
    </xf>
    <xf numFmtId="0" fontId="25" fillId="0" borderId="1" xfId="1013" applyFont="1" applyFill="1" applyBorder="1" applyAlignment="1">
      <alignment horizontal="left" vertical="center" wrapText="1"/>
    </xf>
    <xf numFmtId="41" fontId="25" fillId="3" borderId="1" xfId="1012" applyNumberFormat="1" applyFont="1" applyFill="1" applyBorder="1" applyAlignment="1">
      <alignment horizontal="right" vertical="center" wrapText="1"/>
    </xf>
    <xf numFmtId="41" fontId="9" fillId="0" borderId="0" xfId="510" applyNumberFormat="1" applyFill="1" applyAlignment="1"/>
    <xf numFmtId="0" fontId="10" fillId="0" borderId="0" xfId="833" applyFont="1" applyFill="1" applyAlignment="1">
      <alignment horizontal="center" vertical="center" shrinkToFit="1"/>
    </xf>
    <xf numFmtId="200" fontId="13" fillId="0" borderId="0" xfId="745" applyNumberFormat="1" applyFont="1" applyFill="1" applyBorder="1" applyAlignment="1" applyProtection="1">
      <alignment horizontal="left" vertical="center"/>
    </xf>
    <xf numFmtId="0" fontId="13" fillId="0" borderId="0" xfId="510" applyFont="1" applyFill="1" applyBorder="1" applyAlignment="1">
      <alignment vertical="center"/>
    </xf>
    <xf numFmtId="0" fontId="13" fillId="0" borderId="0" xfId="510" applyFont="1" applyFill="1" applyAlignment="1">
      <alignment vertical="center"/>
    </xf>
    <xf numFmtId="200" fontId="27" fillId="0" borderId="0" xfId="745" applyNumberFormat="1" applyFont="1" applyFill="1" applyBorder="1" applyAlignment="1" applyProtection="1">
      <alignment horizontal="right" vertical="center"/>
    </xf>
    <xf numFmtId="41" fontId="25" fillId="0" borderId="1" xfId="1213" applyNumberFormat="1" applyFont="1" applyFill="1" applyBorder="1" applyAlignment="1">
      <alignment horizontal="right" vertical="center" wrapText="1"/>
    </xf>
    <xf numFmtId="41" fontId="13" fillId="0" borderId="1" xfId="1213" applyNumberFormat="1" applyFont="1" applyFill="1" applyBorder="1" applyAlignment="1">
      <alignment horizontal="right" vertical="center" wrapText="1"/>
    </xf>
    <xf numFmtId="41" fontId="38" fillId="0" borderId="1" xfId="0" applyNumberFormat="1" applyFont="1" applyFill="1" applyBorder="1" applyAlignment="1">
      <alignment horizontal="right" vertical="center" wrapText="1"/>
    </xf>
    <xf numFmtId="41" fontId="29" fillId="0" borderId="1" xfId="0" applyNumberFormat="1" applyFont="1" applyFill="1" applyBorder="1" applyAlignment="1">
      <alignment horizontal="right" vertical="center" wrapText="1"/>
    </xf>
    <xf numFmtId="41" fontId="13"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13" fillId="0" borderId="1" xfId="833"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833" applyNumberFormat="1" applyFont="1" applyFill="1" applyBorder="1" applyAlignment="1">
      <alignment horizontal="right" vertical="center" wrapText="1"/>
    </xf>
    <xf numFmtId="49" fontId="13" fillId="0" borderId="1" xfId="0" applyNumberFormat="1" applyFont="1" applyFill="1" applyBorder="1" applyAlignment="1" applyProtection="1">
      <alignment horizontal="center" vertical="center" wrapText="1"/>
    </xf>
    <xf numFmtId="0" fontId="39" fillId="0" borderId="0" xfId="0" applyFont="1" applyAlignment="1"/>
    <xf numFmtId="0" fontId="0" fillId="0" borderId="0" xfId="0" applyFill="1" applyAlignment="1"/>
    <xf numFmtId="0" fontId="40" fillId="0" borderId="0" xfId="759" applyFont="1" applyFill="1" applyAlignment="1">
      <alignment horizontal="center" vertical="center"/>
    </xf>
    <xf numFmtId="0" fontId="12" fillId="0" borderId="0" xfId="759" applyFont="1" applyFill="1" applyAlignment="1">
      <alignment horizontal="left" vertical="center"/>
    </xf>
    <xf numFmtId="0" fontId="12" fillId="0" borderId="0" xfId="0" applyFont="1" applyFill="1" applyAlignment="1">
      <alignment vertical="center"/>
    </xf>
    <xf numFmtId="0" fontId="12" fillId="0" borderId="0" xfId="759" applyFont="1" applyFill="1" applyAlignment="1">
      <alignment horizontal="right" vertical="center"/>
    </xf>
    <xf numFmtId="192" fontId="25" fillId="0" borderId="1" xfId="1012"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87" fontId="13" fillId="0" borderId="1" xfId="0" applyNumberFormat="1"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187" fontId="25" fillId="0" borderId="1" xfId="0" applyNumberFormat="1" applyFont="1" applyFill="1" applyBorder="1" applyAlignment="1">
      <alignment vertical="center" wrapText="1"/>
    </xf>
    <xf numFmtId="199" fontId="25" fillId="0" borderId="1" xfId="32" applyNumberFormat="1" applyFont="1" applyFill="1" applyBorder="1" applyAlignment="1">
      <alignment vertical="center" wrapText="1"/>
    </xf>
    <xf numFmtId="0" fontId="9" fillId="0" borderId="0" xfId="1012" applyProtection="1">
      <alignment vertical="center"/>
    </xf>
    <xf numFmtId="0" fontId="41" fillId="0" borderId="0" xfId="1012" applyFont="1" applyProtection="1">
      <alignment vertical="center"/>
    </xf>
    <xf numFmtId="0" fontId="31" fillId="0" borderId="0" xfId="1012" applyFont="1" applyAlignment="1" applyProtection="1">
      <alignment horizontal="center" vertical="center"/>
    </xf>
    <xf numFmtId="0" fontId="31" fillId="0" borderId="0" xfId="1012" applyFont="1" applyProtection="1">
      <alignment vertical="center"/>
    </xf>
    <xf numFmtId="0" fontId="9" fillId="3" borderId="0" xfId="1012" applyFill="1" applyProtection="1">
      <alignment vertical="center"/>
    </xf>
    <xf numFmtId="192" fontId="9" fillId="0" borderId="0" xfId="1012" applyNumberFormat="1" applyProtection="1">
      <alignment vertical="center"/>
    </xf>
    <xf numFmtId="0" fontId="9" fillId="0" borderId="0" xfId="1012" applyFill="1" applyProtection="1">
      <alignment vertical="center"/>
    </xf>
    <xf numFmtId="0" fontId="2" fillId="0" borderId="0" xfId="1012" applyFont="1" applyFill="1" applyAlignment="1" applyProtection="1">
      <alignment horizontal="center" vertical="center"/>
    </xf>
    <xf numFmtId="0" fontId="41" fillId="0" borderId="0" xfId="1012" applyFont="1" applyFill="1" applyProtection="1">
      <alignment vertical="center"/>
    </xf>
    <xf numFmtId="0" fontId="13" fillId="0" borderId="0" xfId="1012" applyFont="1" applyFill="1" applyProtection="1">
      <alignment vertical="center"/>
    </xf>
    <xf numFmtId="192" fontId="13" fillId="0" borderId="0" xfId="1012" applyNumberFormat="1" applyFont="1" applyFill="1" applyBorder="1" applyAlignment="1" applyProtection="1">
      <alignment horizontal="right" vertical="center"/>
    </xf>
    <xf numFmtId="192" fontId="25" fillId="0" borderId="2" xfId="1012" applyNumberFormat="1" applyFont="1" applyFill="1" applyBorder="1" applyAlignment="1" applyProtection="1">
      <alignment horizontal="center" vertical="center" wrapText="1"/>
    </xf>
    <xf numFmtId="0" fontId="25" fillId="0" borderId="1" xfId="1012" applyFont="1" applyFill="1" applyBorder="1" applyAlignment="1" applyProtection="1">
      <alignment horizontal="distributed" vertical="center" wrapText="1" indent="3"/>
    </xf>
    <xf numFmtId="192" fontId="25" fillId="0" borderId="1" xfId="1012" applyNumberFormat="1" applyFont="1" applyFill="1" applyBorder="1" applyAlignment="1" applyProtection="1">
      <alignment horizontal="center" vertical="center" wrapText="1"/>
    </xf>
    <xf numFmtId="0" fontId="11" fillId="2" borderId="3" xfId="0"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xf>
    <xf numFmtId="199" fontId="25" fillId="0" borderId="1" xfId="32" applyNumberFormat="1" applyFont="1" applyFill="1" applyBorder="1" applyAlignment="1" applyProtection="1">
      <alignment horizontal="right" vertical="center" wrapText="1" shrinkToFit="1"/>
    </xf>
    <xf numFmtId="49" fontId="12" fillId="2" borderId="1" xfId="0" applyNumberFormat="1" applyFont="1" applyFill="1" applyBorder="1" applyAlignment="1" applyProtection="1">
      <alignment horizontal="left" vertical="center" wrapText="1"/>
    </xf>
    <xf numFmtId="3" fontId="42" fillId="2" borderId="1" xfId="0" applyNumberFormat="1" applyFont="1" applyFill="1" applyBorder="1" applyAlignment="1" applyProtection="1">
      <alignment horizontal="right" vertical="center"/>
      <protection locked="0"/>
    </xf>
    <xf numFmtId="0" fontId="12" fillId="2" borderId="3" xfId="0" applyFont="1" applyFill="1" applyBorder="1" applyAlignment="1" applyProtection="1">
      <alignment horizontal="left" vertical="center"/>
    </xf>
    <xf numFmtId="3" fontId="12" fillId="2" borderId="1" xfId="0" applyNumberFormat="1" applyFont="1" applyFill="1" applyBorder="1" applyAlignment="1" applyProtection="1">
      <alignment horizontal="right" vertical="center"/>
      <protection locked="0"/>
    </xf>
    <xf numFmtId="199" fontId="13" fillId="0" borderId="1" xfId="32" applyNumberFormat="1" applyFont="1" applyFill="1" applyBorder="1" applyAlignment="1" applyProtection="1">
      <alignment horizontal="right" vertical="center" wrapText="1" shrinkToFit="1"/>
      <protection locked="0"/>
    </xf>
    <xf numFmtId="3" fontId="12" fillId="2" borderId="1" xfId="0" applyNumberFormat="1" applyFont="1" applyFill="1" applyBorder="1" applyAlignment="1" applyProtection="1">
      <alignment horizontal="right" vertical="center"/>
    </xf>
    <xf numFmtId="199" fontId="13" fillId="0" borderId="1" xfId="32" applyNumberFormat="1" applyFont="1" applyFill="1" applyBorder="1" applyAlignment="1" applyProtection="1">
      <alignment horizontal="right" vertical="center" wrapText="1" shrinkToFit="1"/>
    </xf>
    <xf numFmtId="3" fontId="11" fillId="2" borderId="1" xfId="0" applyNumberFormat="1" applyFont="1" applyFill="1" applyBorder="1" applyAlignment="1" applyProtection="1">
      <alignment horizontal="right" vertical="center"/>
      <protection locked="0"/>
    </xf>
    <xf numFmtId="199" fontId="25" fillId="0" borderId="1" xfId="32" applyNumberFormat="1" applyFont="1" applyFill="1" applyBorder="1" applyAlignment="1" applyProtection="1">
      <alignment horizontal="right" vertical="center" wrapText="1" shrinkToFit="1"/>
      <protection locked="0"/>
    </xf>
    <xf numFmtId="49" fontId="11" fillId="2" borderId="3" xfId="0" applyNumberFormat="1" applyFont="1" applyFill="1" applyBorder="1" applyAlignment="1" applyProtection="1">
      <alignment horizontal="left" vertical="center" wrapText="1"/>
    </xf>
    <xf numFmtId="49" fontId="12" fillId="2" borderId="3" xfId="0" applyNumberFormat="1" applyFont="1" applyFill="1" applyBorder="1" applyAlignment="1" applyProtection="1">
      <alignment horizontal="left" vertical="center" wrapText="1"/>
    </xf>
    <xf numFmtId="49" fontId="43" fillId="2" borderId="3" xfId="0" applyNumberFormat="1" applyFont="1" applyFill="1" applyBorder="1" applyAlignment="1" applyProtection="1">
      <alignment horizontal="distributed" vertical="center"/>
    </xf>
    <xf numFmtId="49" fontId="43" fillId="2" borderId="1" xfId="0" applyNumberFormat="1" applyFont="1" applyFill="1" applyBorder="1" applyAlignment="1" applyProtection="1">
      <alignment horizontal="distributed" vertical="center" wrapText="1"/>
    </xf>
    <xf numFmtId="49" fontId="25" fillId="0" borderId="2" xfId="1012" applyNumberFormat="1" applyFont="1" applyFill="1" applyBorder="1" applyAlignment="1" applyProtection="1">
      <alignment horizontal="left" vertical="center"/>
    </xf>
    <xf numFmtId="0" fontId="25" fillId="0" borderId="1" xfId="1012" applyFont="1" applyFill="1" applyBorder="1" applyAlignment="1" applyProtection="1">
      <alignment horizontal="left" vertical="center" wrapText="1"/>
    </xf>
    <xf numFmtId="0" fontId="13" fillId="0" borderId="1" xfId="1012" applyFont="1" applyFill="1" applyBorder="1" applyAlignment="1" applyProtection="1">
      <alignment horizontal="left" vertical="center" wrapText="1"/>
    </xf>
    <xf numFmtId="49" fontId="13" fillId="0" borderId="2" xfId="1012" applyNumberFormat="1" applyFont="1" applyFill="1" applyBorder="1" applyAlignment="1" applyProtection="1">
      <alignment horizontal="left" vertical="center"/>
    </xf>
    <xf numFmtId="49" fontId="13" fillId="0" borderId="2" xfId="1012" applyNumberFormat="1" applyFont="1" applyBorder="1" applyAlignment="1" applyProtection="1">
      <alignment horizontal="left" vertical="center"/>
    </xf>
    <xf numFmtId="0" fontId="13" fillId="3" borderId="1" xfId="1012" applyFont="1" applyFill="1" applyBorder="1" applyAlignment="1" applyProtection="1">
      <alignment horizontal="left" vertical="center" wrapText="1"/>
    </xf>
    <xf numFmtId="0" fontId="13" fillId="0" borderId="1" xfId="1011" applyFont="1" applyFill="1" applyBorder="1" applyAlignment="1" applyProtection="1">
      <alignment horizontal="left" vertical="center" wrapText="1"/>
    </xf>
    <xf numFmtId="0" fontId="25" fillId="0" borderId="1" xfId="1011" applyFont="1" applyFill="1" applyBorder="1" applyAlignment="1" applyProtection="1">
      <alignment horizontal="left" vertical="center" wrapText="1"/>
    </xf>
    <xf numFmtId="49" fontId="25" fillId="0" borderId="2" xfId="1012" applyNumberFormat="1" applyFont="1" applyFill="1" applyBorder="1" applyAlignment="1" applyProtection="1">
      <alignment horizontal="distributed" vertical="center" indent="1"/>
    </xf>
    <xf numFmtId="0" fontId="25" fillId="0" borderId="1" xfId="1012" applyFont="1" applyFill="1" applyBorder="1" applyAlignment="1" applyProtection="1">
      <alignment horizontal="distributed" vertical="center" wrapText="1" indent="1"/>
    </xf>
    <xf numFmtId="187" fontId="9" fillId="3" borderId="0" xfId="1012" applyNumberFormat="1" applyFill="1" applyProtection="1">
      <alignment vertical="center"/>
    </xf>
    <xf numFmtId="0" fontId="41" fillId="0" borderId="0" xfId="1012" applyFont="1">
      <alignment vertical="center"/>
    </xf>
    <xf numFmtId="0" fontId="31" fillId="0" borderId="0" xfId="1012" applyFont="1" applyAlignment="1">
      <alignment horizontal="center" vertical="center"/>
    </xf>
    <xf numFmtId="192" fontId="9" fillId="0" borderId="0" xfId="1012" applyNumberFormat="1">
      <alignment vertical="center"/>
    </xf>
    <xf numFmtId="0" fontId="2" fillId="0" borderId="0" xfId="1012" applyFont="1" applyFill="1" applyAlignment="1">
      <alignment horizontal="center" vertical="center"/>
    </xf>
    <xf numFmtId="0" fontId="41" fillId="0" borderId="0" xfId="1012" applyFont="1" applyFill="1">
      <alignment vertical="center"/>
    </xf>
    <xf numFmtId="0" fontId="13" fillId="0" borderId="0" xfId="1012" applyFont="1" applyFill="1">
      <alignment vertical="center"/>
    </xf>
    <xf numFmtId="0" fontId="44" fillId="0" borderId="0" xfId="1012" applyFont="1" applyFill="1">
      <alignment vertical="center"/>
    </xf>
    <xf numFmtId="192" fontId="13" fillId="0" borderId="0" xfId="1012" applyNumberFormat="1" applyFont="1" applyFill="1" applyAlignment="1">
      <alignment horizontal="right" vertical="center"/>
    </xf>
    <xf numFmtId="192" fontId="25" fillId="0" borderId="2" xfId="1012" applyNumberFormat="1" applyFont="1" applyFill="1" applyBorder="1" applyAlignment="1">
      <alignment horizontal="center" vertical="center" wrapText="1"/>
    </xf>
    <xf numFmtId="0" fontId="25" fillId="0" borderId="1" xfId="1012" applyFont="1" applyFill="1" applyBorder="1" applyAlignment="1">
      <alignment horizontal="distributed" vertical="center" wrapText="1" indent="3"/>
    </xf>
    <xf numFmtId="199" fontId="13" fillId="0" borderId="1" xfId="32" applyNumberFormat="1" applyFont="1" applyFill="1" applyBorder="1" applyAlignment="1" applyProtection="1">
      <alignment horizontal="right" vertical="center" wrapText="1"/>
      <protection locked="0"/>
    </xf>
    <xf numFmtId="0" fontId="13" fillId="2" borderId="3" xfId="0" applyFont="1" applyFill="1" applyBorder="1" applyAlignment="1" applyProtection="1">
      <alignment vertical="center"/>
    </xf>
    <xf numFmtId="49" fontId="25" fillId="2" borderId="1" xfId="0" applyNumberFormat="1" applyFont="1" applyFill="1" applyBorder="1" applyAlignment="1" applyProtection="1">
      <alignment vertical="center" wrapText="1"/>
    </xf>
    <xf numFmtId="0" fontId="25" fillId="0" borderId="2" xfId="1012" applyFont="1" applyFill="1" applyBorder="1" applyAlignment="1">
      <alignment horizontal="left" vertical="center"/>
    </xf>
    <xf numFmtId="0" fontId="25" fillId="0" borderId="1" xfId="1011" applyFont="1" applyFill="1" applyBorder="1" applyAlignment="1">
      <alignment horizontal="left" vertical="center"/>
    </xf>
    <xf numFmtId="0" fontId="13" fillId="0" borderId="2" xfId="1012" applyFont="1" applyFill="1" applyBorder="1" applyAlignment="1">
      <alignment horizontal="left" vertical="center"/>
    </xf>
    <xf numFmtId="0" fontId="13" fillId="0" borderId="1" xfId="1012" applyFont="1" applyFill="1" applyBorder="1" applyAlignment="1">
      <alignment horizontal="left" vertical="center"/>
    </xf>
    <xf numFmtId="187" fontId="13" fillId="0" borderId="1" xfId="23" applyNumberFormat="1" applyFont="1" applyFill="1" applyBorder="1" applyAlignment="1" applyProtection="1">
      <alignment horizontal="right" vertical="center" wrapText="1"/>
      <protection locked="0"/>
    </xf>
    <xf numFmtId="0" fontId="13" fillId="0" borderId="2" xfId="1012" applyFont="1" applyBorder="1" applyAlignment="1">
      <alignment horizontal="left" vertical="center"/>
    </xf>
    <xf numFmtId="0" fontId="13" fillId="3" borderId="1" xfId="1012" applyFont="1" applyFill="1" applyBorder="1" applyAlignment="1">
      <alignment horizontal="left" vertical="center"/>
    </xf>
    <xf numFmtId="195" fontId="13" fillId="3" borderId="1" xfId="23" applyNumberFormat="1" applyFont="1" applyFill="1" applyBorder="1" applyAlignment="1">
      <alignment horizontal="right" vertical="center" wrapText="1"/>
    </xf>
    <xf numFmtId="0" fontId="13" fillId="0" borderId="2" xfId="1012" applyFont="1" applyFill="1" applyBorder="1">
      <alignment vertical="center"/>
    </xf>
    <xf numFmtId="0" fontId="25" fillId="0" borderId="1" xfId="1012" applyFont="1" applyFill="1" applyBorder="1" applyAlignment="1">
      <alignment horizontal="distributed" vertical="center" indent="1"/>
    </xf>
    <xf numFmtId="0" fontId="31" fillId="0" borderId="0" xfId="1012" applyFont="1" applyFill="1" applyAlignment="1" applyProtection="1">
      <alignment horizontal="center" vertical="center"/>
    </xf>
    <xf numFmtId="192" fontId="9" fillId="0" borderId="0" xfId="1012" applyNumberFormat="1" applyFill="1" applyProtection="1">
      <alignment vertical="center"/>
    </xf>
    <xf numFmtId="49" fontId="11" fillId="0" borderId="2" xfId="997"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0" fontId="25" fillId="3" borderId="1" xfId="1012" applyFont="1" applyFill="1" applyBorder="1" applyAlignment="1" applyProtection="1">
      <alignment horizontal="left" vertical="center" wrapText="1"/>
    </xf>
    <xf numFmtId="49" fontId="12" fillId="0" borderId="2" xfId="997" applyNumberFormat="1" applyFont="1" applyBorder="1" applyAlignment="1" applyProtection="1">
      <alignment horizontal="left" vertical="center"/>
    </xf>
    <xf numFmtId="3" fontId="13" fillId="3" borderId="1" xfId="0" applyNumberFormat="1" applyFont="1" applyFill="1" applyBorder="1" applyAlignment="1" applyProtection="1">
      <alignment horizontal="right" vertical="center"/>
    </xf>
    <xf numFmtId="3" fontId="13" fillId="3" borderId="1" xfId="0" applyNumberFormat="1" applyFont="1" applyFill="1" applyBorder="1" applyAlignment="1" applyProtection="1">
      <alignment horizontal="right" vertical="center"/>
      <protection locked="0"/>
    </xf>
    <xf numFmtId="49" fontId="12" fillId="0" borderId="2" xfId="997" applyNumberFormat="1" applyFont="1" applyFill="1" applyBorder="1" applyAlignment="1" applyProtection="1">
      <alignment horizontal="left" vertical="center"/>
    </xf>
    <xf numFmtId="3" fontId="13"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horizontal="right" vertical="center"/>
      <protection locked="0"/>
    </xf>
    <xf numFmtId="3" fontId="25" fillId="0" borderId="1" xfId="0" applyNumberFormat="1" applyFont="1" applyFill="1" applyBorder="1" applyAlignment="1" applyProtection="1">
      <alignment horizontal="right" vertical="center"/>
      <protection locked="0"/>
    </xf>
    <xf numFmtId="0" fontId="9" fillId="0" borderId="2" xfId="1012" applyFill="1" applyBorder="1" applyAlignment="1" applyProtection="1">
      <alignment horizontal="left" vertical="center"/>
    </xf>
    <xf numFmtId="3" fontId="9" fillId="0" borderId="0" xfId="1012" applyNumberFormat="1" applyFill="1" applyProtection="1">
      <alignment vertical="center"/>
    </xf>
    <xf numFmtId="0" fontId="25" fillId="0" borderId="2" xfId="1012" applyFont="1" applyFill="1" applyBorder="1" applyAlignment="1" applyProtection="1">
      <alignment horizontal="left" vertical="center"/>
    </xf>
    <xf numFmtId="0" fontId="25" fillId="0" borderId="1" xfId="1011" applyFont="1" applyFill="1" applyBorder="1" applyAlignment="1" applyProtection="1">
      <alignment horizontal="left" vertical="center"/>
    </xf>
    <xf numFmtId="0" fontId="25" fillId="3" borderId="1" xfId="1011" applyFont="1" applyFill="1" applyBorder="1" applyAlignment="1" applyProtection="1">
      <alignment horizontal="left" vertical="center"/>
    </xf>
    <xf numFmtId="0" fontId="13" fillId="0" borderId="2" xfId="1012" applyFont="1" applyFill="1" applyBorder="1" applyAlignment="1" applyProtection="1">
      <alignment horizontal="left" vertical="center"/>
    </xf>
    <xf numFmtId="0" fontId="13" fillId="0" borderId="1" xfId="1012" applyFont="1" applyFill="1" applyBorder="1" applyAlignment="1" applyProtection="1">
      <alignment horizontal="left" vertical="center"/>
    </xf>
    <xf numFmtId="0" fontId="13" fillId="3" borderId="1" xfId="1012" applyFont="1" applyFill="1" applyBorder="1" applyAlignment="1" applyProtection="1">
      <alignment horizontal="left" vertical="center"/>
    </xf>
    <xf numFmtId="3" fontId="9" fillId="0" borderId="0" xfId="1012" applyNumberFormat="1">
      <alignment vertical="center"/>
    </xf>
    <xf numFmtId="0" fontId="1" fillId="0" borderId="0" xfId="0" applyFont="1" applyFill="1" applyBorder="1" applyAlignment="1"/>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4" xfId="0" applyFont="1" applyFill="1" applyBorder="1" applyAlignment="1">
      <alignment horizontal="center" vertical="center"/>
    </xf>
    <xf numFmtId="0" fontId="12" fillId="0" borderId="0" xfId="0" applyFont="1" applyAlignment="1">
      <alignment horizontal="right"/>
    </xf>
    <xf numFmtId="0" fontId="25" fillId="0" borderId="5" xfId="1015" applyFont="1" applyBorder="1" applyAlignment="1">
      <alignment horizontal="center" vertical="center"/>
    </xf>
    <xf numFmtId="0" fontId="25" fillId="0" borderId="2" xfId="1015" applyFont="1" applyBorder="1" applyAlignment="1">
      <alignment horizontal="center" vertical="center"/>
    </xf>
    <xf numFmtId="0" fontId="25" fillId="0" borderId="6" xfId="1015" applyFont="1" applyBorder="1" applyAlignment="1">
      <alignment horizontal="center" vertical="center"/>
    </xf>
    <xf numFmtId="0" fontId="25" fillId="0" borderId="7" xfId="1015" applyFont="1" applyBorder="1" applyAlignment="1">
      <alignment horizontal="center" vertical="center"/>
    </xf>
    <xf numFmtId="49" fontId="25" fillId="0" borderId="1" xfId="783" applyNumberFormat="1" applyFont="1" applyFill="1" applyBorder="1" applyAlignment="1" applyProtection="1">
      <alignment horizontal="center" vertical="center"/>
    </xf>
    <xf numFmtId="0" fontId="47" fillId="0" borderId="1" xfId="0" applyFont="1" applyFill="1" applyBorder="1" applyAlignment="1">
      <alignment horizontal="center"/>
    </xf>
    <xf numFmtId="0" fontId="47" fillId="0" borderId="1" xfId="0" applyFont="1" applyFill="1" applyBorder="1" applyAlignment="1"/>
    <xf numFmtId="10" fontId="47" fillId="0" borderId="1" xfId="0" applyNumberFormat="1" applyFont="1" applyFill="1" applyBorder="1" applyAlignment="1"/>
    <xf numFmtId="0" fontId="5" fillId="0" borderId="0" xfId="0" applyFont="1" applyFill="1" applyBorder="1" applyAlignment="1">
      <alignment horizontal="left" vertical="top" wrapText="1"/>
    </xf>
    <xf numFmtId="0" fontId="48" fillId="0" borderId="0" xfId="913" applyFont="1" applyAlignment="1"/>
    <xf numFmtId="0" fontId="12" fillId="0" borderId="0" xfId="0" applyFont="1" applyAlignment="1">
      <alignment horizontal="right" vertical="center"/>
    </xf>
    <xf numFmtId="0" fontId="25" fillId="0" borderId="1" xfId="1015" applyFont="1" applyBorder="1" applyAlignment="1">
      <alignment horizontal="center" vertical="center" wrapText="1"/>
    </xf>
    <xf numFmtId="0" fontId="25" fillId="0" borderId="1" xfId="0" applyFont="1" applyBorder="1" applyAlignment="1">
      <alignment horizontal="left" vertical="center"/>
    </xf>
    <xf numFmtId="187" fontId="25" fillId="0" borderId="1" xfId="23" applyNumberFormat="1" applyFont="1" applyBorder="1" applyAlignment="1">
      <alignment horizontal="right" vertical="center" wrapText="1"/>
    </xf>
    <xf numFmtId="0" fontId="12" fillId="0" borderId="1" xfId="0" applyFont="1" applyBorder="1" applyAlignment="1">
      <alignment horizontal="left" vertical="center"/>
    </xf>
    <xf numFmtId="187" fontId="12" fillId="0" borderId="1" xfId="0" applyNumberFormat="1" applyFont="1" applyBorder="1" applyAlignment="1">
      <alignment horizontal="right" vertical="center" wrapText="1"/>
    </xf>
    <xf numFmtId="0" fontId="9" fillId="0" borderId="0" xfId="1012" applyFont="1" applyFill="1">
      <alignment vertical="center"/>
    </xf>
    <xf numFmtId="0" fontId="9" fillId="0" borderId="0" xfId="1012" applyFont="1">
      <alignment vertical="center"/>
    </xf>
    <xf numFmtId="192" fontId="9" fillId="0" borderId="0" xfId="1012" applyNumberFormat="1" applyFont="1">
      <alignment vertical="center"/>
    </xf>
    <xf numFmtId="187" fontId="9" fillId="0" borderId="0" xfId="1012" applyNumberFormat="1">
      <alignment vertical="center"/>
    </xf>
    <xf numFmtId="0" fontId="40" fillId="0" borderId="0" xfId="759" applyFont="1" applyAlignment="1">
      <alignment horizontal="center" vertical="center"/>
    </xf>
    <xf numFmtId="0" fontId="0" fillId="0" borderId="0" xfId="759" applyFont="1" applyAlignment="1">
      <alignment horizontal="right"/>
    </xf>
    <xf numFmtId="192" fontId="25" fillId="0" borderId="8" xfId="1012" applyNumberFormat="1" applyFont="1" applyBorder="1" applyAlignment="1">
      <alignment horizontal="center" vertical="center" wrapText="1"/>
    </xf>
    <xf numFmtId="0" fontId="11" fillId="0" borderId="1" xfId="0" applyFont="1" applyFill="1" applyBorder="1" applyAlignment="1">
      <alignment horizontal="left" vertical="center" wrapText="1"/>
    </xf>
    <xf numFmtId="187" fontId="11" fillId="0" borderId="6" xfId="0" applyNumberFormat="1" applyFont="1" applyFill="1" applyBorder="1" applyAlignment="1">
      <alignment vertical="center" wrapText="1"/>
    </xf>
    <xf numFmtId="187" fontId="11" fillId="0" borderId="1" xfId="0" applyNumberFormat="1" applyFont="1" applyFill="1" applyBorder="1" applyAlignment="1">
      <alignment vertical="center" wrapText="1"/>
    </xf>
    <xf numFmtId="187" fontId="12" fillId="0" borderId="6" xfId="0" applyNumberFormat="1" applyFont="1" applyFill="1" applyBorder="1" applyAlignment="1">
      <alignment vertical="center" wrapText="1"/>
    </xf>
    <xf numFmtId="187" fontId="12" fillId="0" borderId="1" xfId="0" applyNumberFormat="1" applyFont="1" applyFill="1" applyBorder="1" applyAlignment="1">
      <alignment vertical="center" wrapText="1"/>
    </xf>
    <xf numFmtId="0" fontId="0" fillId="0" borderId="1" xfId="0" applyBorder="1" applyAlignment="1"/>
    <xf numFmtId="202" fontId="49" fillId="0" borderId="1" xfId="0" applyNumberFormat="1" applyFont="1" applyFill="1" applyBorder="1" applyAlignment="1">
      <alignment horizontal="center" vertical="center" wrapText="1"/>
    </xf>
    <xf numFmtId="0" fontId="10" fillId="2" borderId="0" xfId="759" applyFont="1" applyFill="1" applyBorder="1" applyAlignment="1">
      <alignment horizontal="center" vertical="center"/>
    </xf>
    <xf numFmtId="0" fontId="12" fillId="0" borderId="0" xfId="759" applyFont="1" applyBorder="1" applyAlignment="1">
      <alignment horizontal="left" vertical="center"/>
    </xf>
    <xf numFmtId="0" fontId="12" fillId="0" borderId="0" xfId="759" applyFont="1" applyBorder="1" applyAlignment="1">
      <alignment horizontal="right" vertical="center"/>
    </xf>
    <xf numFmtId="0" fontId="25" fillId="0" borderId="1" xfId="0" applyFont="1" applyBorder="1" applyAlignment="1">
      <alignment horizontal="center" vertical="center" wrapText="1"/>
    </xf>
    <xf numFmtId="191" fontId="11" fillId="0" borderId="1" xfId="762" applyNumberFormat="1" applyFont="1" applyFill="1" applyBorder="1" applyAlignment="1">
      <alignment horizontal="left" vertical="center"/>
    </xf>
    <xf numFmtId="187" fontId="11" fillId="0" borderId="1" xfId="762" applyNumberFormat="1" applyFont="1" applyFill="1" applyBorder="1" applyAlignment="1">
      <alignment horizontal="right" vertical="center" wrapText="1"/>
    </xf>
    <xf numFmtId="191" fontId="12" fillId="0" borderId="1" xfId="762" applyNumberFormat="1" applyFont="1" applyFill="1" applyBorder="1" applyAlignment="1">
      <alignment horizontal="left" vertical="center"/>
    </xf>
    <xf numFmtId="187" fontId="12" fillId="0" borderId="1" xfId="762" applyNumberFormat="1" applyFont="1" applyFill="1" applyBorder="1" applyAlignment="1">
      <alignment horizontal="right" vertical="center" wrapText="1"/>
    </xf>
    <xf numFmtId="0" fontId="11" fillId="0" borderId="1" xfId="762" applyFont="1" applyFill="1" applyBorder="1" applyAlignment="1">
      <alignment horizontal="center" vertical="center"/>
    </xf>
    <xf numFmtId="0" fontId="0" fillId="4" borderId="0" xfId="0" applyFill="1" applyAlignment="1"/>
    <xf numFmtId="0" fontId="24" fillId="0" borderId="0" xfId="1012" applyFont="1">
      <alignment vertical="center"/>
    </xf>
    <xf numFmtId="0" fontId="2" fillId="3" borderId="0" xfId="1012" applyFont="1" applyFill="1" applyAlignment="1">
      <alignment horizontal="center" vertical="center"/>
    </xf>
    <xf numFmtId="0" fontId="41" fillId="3" borderId="0" xfId="1012" applyFont="1" applyFill="1">
      <alignment vertical="center"/>
    </xf>
    <xf numFmtId="0" fontId="12" fillId="0" borderId="0" xfId="1012" applyFont="1">
      <alignment vertical="center"/>
    </xf>
    <xf numFmtId="0" fontId="44" fillId="3" borderId="0" xfId="1012" applyFont="1" applyFill="1">
      <alignment vertical="center"/>
    </xf>
    <xf numFmtId="192" fontId="13" fillId="3" borderId="0" xfId="1012" applyNumberFormat="1" applyFont="1" applyFill="1" applyBorder="1" applyAlignment="1">
      <alignment horizontal="right" vertical="center"/>
    </xf>
    <xf numFmtId="192" fontId="25" fillId="3" borderId="1" xfId="1012" applyNumberFormat="1" applyFont="1" applyFill="1" applyBorder="1" applyAlignment="1">
      <alignment horizontal="center" vertical="center" wrapText="1"/>
    </xf>
    <xf numFmtId="0" fontId="25" fillId="3" borderId="1" xfId="1012" applyFont="1" applyFill="1" applyBorder="1" applyAlignment="1">
      <alignment horizontal="distributed" vertical="center" wrapText="1" indent="3"/>
    </xf>
    <xf numFmtId="0" fontId="11" fillId="2" borderId="1"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3"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25" fillId="0" borderId="1" xfId="0" applyFont="1" applyFill="1" applyBorder="1" applyAlignment="1">
      <alignment horizontal="left" vertical="center"/>
    </xf>
    <xf numFmtId="49" fontId="25" fillId="3" borderId="1" xfId="0" applyNumberFormat="1" applyFont="1" applyFill="1" applyBorder="1" applyAlignment="1">
      <alignment vertical="center" wrapText="1"/>
    </xf>
    <xf numFmtId="187" fontId="25" fillId="3" borderId="1" xfId="23" applyNumberFormat="1" applyFont="1" applyFill="1" applyBorder="1" applyAlignment="1" applyProtection="1">
      <alignment horizontal="right" vertical="center" wrapText="1"/>
      <protection locked="0"/>
    </xf>
    <xf numFmtId="0" fontId="50" fillId="2" borderId="1" xfId="0" applyFont="1" applyFill="1" applyBorder="1" applyAlignment="1" applyProtection="1">
      <alignment horizontal="left" vertical="center"/>
    </xf>
    <xf numFmtId="49" fontId="12"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vertical="center" wrapText="1"/>
    </xf>
    <xf numFmtId="49" fontId="25" fillId="0" borderId="1" xfId="0" applyNumberFormat="1" applyFont="1" applyBorder="1" applyAlignment="1">
      <alignment vertical="center" wrapText="1"/>
    </xf>
    <xf numFmtId="49" fontId="12" fillId="2" borderId="1" xfId="0" applyNumberFormat="1"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protection locked="0"/>
    </xf>
    <xf numFmtId="187" fontId="25" fillId="0" borderId="1" xfId="23" applyNumberFormat="1" applyFont="1" applyFill="1" applyBorder="1" applyAlignment="1" applyProtection="1">
      <alignment horizontal="right" vertical="center" wrapText="1"/>
      <protection locked="0"/>
    </xf>
    <xf numFmtId="49" fontId="12" fillId="2" borderId="1" xfId="0" applyNumberFormat="1" applyFont="1" applyFill="1" applyBorder="1" applyAlignment="1" applyProtection="1">
      <alignment horizontal="left" vertical="center"/>
      <protection locked="0"/>
    </xf>
    <xf numFmtId="187" fontId="25" fillId="3" borderId="1" xfId="23" applyNumberFormat="1" applyFont="1" applyFill="1" applyBorder="1" applyAlignment="1" applyProtection="1">
      <alignment horizontal="right" vertical="center" wrapText="1" shrinkToFit="1"/>
      <protection locked="0"/>
    </xf>
    <xf numFmtId="49" fontId="11" fillId="2" borderId="1" xfId="0" applyNumberFormat="1" applyFont="1" applyFill="1" applyBorder="1" applyAlignment="1" applyProtection="1">
      <alignment horizontal="left" vertical="center" wrapText="1"/>
      <protection locked="0"/>
    </xf>
    <xf numFmtId="49" fontId="13" fillId="2" borderId="1" xfId="0" applyNumberFormat="1" applyFont="1" applyFill="1" applyBorder="1" applyAlignment="1" applyProtection="1">
      <alignment horizontal="left" vertical="center" wrapText="1"/>
      <protection locked="0"/>
    </xf>
    <xf numFmtId="187" fontId="25" fillId="0" borderId="1" xfId="23" applyNumberFormat="1" applyFont="1" applyFill="1" applyBorder="1" applyAlignment="1" applyProtection="1">
      <alignment vertical="center" wrapText="1"/>
      <protection locked="0"/>
    </xf>
    <xf numFmtId="0" fontId="13" fillId="0" borderId="1" xfId="0" applyFont="1" applyFill="1" applyBorder="1" applyAlignment="1">
      <alignment horizontal="left" vertical="center"/>
    </xf>
    <xf numFmtId="49" fontId="25" fillId="3" borderId="1" xfId="1023" applyNumberFormat="1" applyFont="1" applyFill="1" applyBorder="1" applyAlignment="1" applyProtection="1">
      <alignment horizontal="left" vertical="center"/>
    </xf>
    <xf numFmtId="0" fontId="25" fillId="3" borderId="1" xfId="1012" applyFont="1" applyFill="1" applyBorder="1" applyAlignment="1">
      <alignment horizontal="center" vertical="center" wrapText="1"/>
    </xf>
    <xf numFmtId="0" fontId="25" fillId="0" borderId="0" xfId="1012" applyFont="1" applyFill="1" applyAlignment="1">
      <alignment horizontal="center" vertical="center" wrapText="1"/>
    </xf>
    <xf numFmtId="0" fontId="9" fillId="3" borderId="0" xfId="1011" applyFill="1">
      <alignment vertical="center"/>
    </xf>
    <xf numFmtId="0" fontId="9" fillId="0" borderId="0" xfId="1011" applyFill="1">
      <alignment vertical="center"/>
    </xf>
    <xf numFmtId="0" fontId="13" fillId="0" borderId="0" xfId="1012" applyFont="1" applyFill="1" applyAlignment="1">
      <alignment horizontal="left" vertical="center"/>
    </xf>
    <xf numFmtId="192" fontId="13" fillId="0" borderId="0" xfId="1012" applyNumberFormat="1" applyFont="1" applyFill="1" applyBorder="1" applyAlignment="1">
      <alignment horizontal="right" vertical="center"/>
    </xf>
    <xf numFmtId="192" fontId="25" fillId="0" borderId="2" xfId="1012" applyNumberFormat="1" applyFont="1" applyFill="1" applyBorder="1" applyAlignment="1">
      <alignment vertical="center" wrapText="1"/>
    </xf>
    <xf numFmtId="0" fontId="25" fillId="0" borderId="2" xfId="1012" applyNumberFormat="1" applyFont="1" applyFill="1" applyBorder="1" applyAlignment="1">
      <alignment horizontal="left" vertical="center"/>
    </xf>
    <xf numFmtId="0" fontId="25" fillId="0" borderId="1" xfId="1012" applyNumberFormat="1" applyFont="1" applyFill="1" applyBorder="1" applyAlignment="1">
      <alignment vertical="center" wrapText="1"/>
    </xf>
    <xf numFmtId="199" fontId="13" fillId="3" borderId="1" xfId="32" applyNumberFormat="1" applyFont="1" applyFill="1" applyBorder="1" applyAlignment="1" applyProtection="1">
      <alignment horizontal="right" vertical="center" wrapText="1"/>
      <protection locked="0"/>
    </xf>
    <xf numFmtId="0" fontId="13" fillId="0" borderId="1" xfId="1012" applyFont="1" applyFill="1" applyBorder="1" applyAlignment="1">
      <alignment horizontal="left" vertical="center" wrapText="1"/>
    </xf>
    <xf numFmtId="0" fontId="13" fillId="3" borderId="2" xfId="1012" applyFont="1" applyFill="1" applyBorder="1" applyAlignment="1">
      <alignment horizontal="left" vertical="center"/>
    </xf>
    <xf numFmtId="0" fontId="13" fillId="3" borderId="1" xfId="1012" applyFont="1" applyFill="1" applyBorder="1" applyAlignment="1">
      <alignment horizontal="left" vertical="center" wrapText="1"/>
    </xf>
    <xf numFmtId="187" fontId="13" fillId="3" borderId="1" xfId="23" applyNumberFormat="1" applyFont="1" applyFill="1" applyBorder="1" applyAlignment="1">
      <alignment horizontal="right" vertical="center" wrapText="1"/>
    </xf>
    <xf numFmtId="187" fontId="13" fillId="3" borderId="1" xfId="23" applyNumberFormat="1" applyFont="1" applyFill="1" applyBorder="1" applyAlignment="1" applyProtection="1">
      <alignment horizontal="right" vertical="center" wrapText="1"/>
      <protection locked="0"/>
    </xf>
    <xf numFmtId="0" fontId="13" fillId="0" borderId="2" xfId="1012" applyFont="1" applyFill="1" applyBorder="1" applyAlignment="1">
      <alignment horizontal="left" vertical="top" wrapText="1"/>
    </xf>
    <xf numFmtId="0" fontId="13" fillId="0" borderId="1" xfId="1012" applyNumberFormat="1" applyFont="1" applyFill="1" applyBorder="1" applyAlignment="1">
      <alignment vertical="center" wrapText="1"/>
    </xf>
    <xf numFmtId="0" fontId="25" fillId="0" borderId="2" xfId="1012"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0" fontId="25" fillId="0" borderId="1" xfId="1012" applyFont="1" applyFill="1" applyBorder="1" applyAlignment="1">
      <alignment horizontal="left" vertical="center" wrapText="1"/>
    </xf>
    <xf numFmtId="0" fontId="25" fillId="0" borderId="2" xfId="1012" applyNumberFormat="1" applyFont="1" applyFill="1" applyBorder="1" applyAlignment="1" applyProtection="1">
      <alignment horizontal="left" vertical="center"/>
    </xf>
    <xf numFmtId="0" fontId="25" fillId="0" borderId="1" xfId="1012" applyNumberFormat="1" applyFont="1" applyFill="1" applyBorder="1" applyAlignment="1" applyProtection="1">
      <alignment vertical="center" wrapText="1"/>
    </xf>
    <xf numFmtId="0" fontId="13" fillId="3" borderId="2" xfId="1011" applyFont="1" applyFill="1" applyBorder="1" applyAlignment="1" applyProtection="1">
      <alignment horizontal="left" vertical="center"/>
    </xf>
    <xf numFmtId="0" fontId="13" fillId="3" borderId="1" xfId="1011" applyFont="1" applyFill="1" applyBorder="1" applyAlignment="1" applyProtection="1">
      <alignment horizontal="left" vertical="center" wrapText="1"/>
    </xf>
    <xf numFmtId="0" fontId="51" fillId="0" borderId="2" xfId="1012" applyFont="1" applyFill="1" applyBorder="1" applyAlignment="1">
      <alignment horizontal="distributed" vertical="center"/>
    </xf>
    <xf numFmtId="0" fontId="25" fillId="0" borderId="1" xfId="1012" applyFont="1" applyFill="1" applyBorder="1" applyAlignment="1">
      <alignment horizontal="distributed" vertical="center" wrapText="1" indent="2"/>
    </xf>
    <xf numFmtId="187" fontId="9" fillId="0" borderId="0" xfId="1012" applyNumberFormat="1" applyFill="1">
      <alignment vertical="center"/>
    </xf>
    <xf numFmtId="0" fontId="0" fillId="0" borderId="0" xfId="1012" applyFont="1" applyFill="1">
      <alignment vertical="center"/>
    </xf>
    <xf numFmtId="192" fontId="25" fillId="0" borderId="9" xfId="1012" applyNumberFormat="1" applyFont="1" applyFill="1" applyBorder="1" applyAlignment="1">
      <alignment horizontal="center" vertical="center" wrapText="1"/>
    </xf>
    <xf numFmtId="0" fontId="25" fillId="0" borderId="1" xfId="1012" applyFont="1" applyFill="1" applyBorder="1" applyAlignment="1">
      <alignment horizontal="center" vertical="center" wrapText="1"/>
    </xf>
    <xf numFmtId="187" fontId="13" fillId="0" borderId="1" xfId="1022" applyNumberFormat="1" applyFont="1" applyFill="1" applyBorder="1" applyAlignment="1" applyProtection="1">
      <alignment vertical="center" wrapText="1"/>
    </xf>
    <xf numFmtId="49" fontId="13" fillId="0" borderId="1" xfId="1022" applyNumberFormat="1" applyFont="1" applyFill="1" applyBorder="1" applyAlignment="1" applyProtection="1">
      <alignment horizontal="left" vertical="center" wrapText="1"/>
    </xf>
    <xf numFmtId="0" fontId="25" fillId="0" borderId="1" xfId="1012" applyFont="1" applyFill="1" applyBorder="1" applyAlignment="1">
      <alignment vertical="center" wrapText="1"/>
    </xf>
    <xf numFmtId="0" fontId="13" fillId="0" borderId="2" xfId="1012" applyNumberFormat="1" applyFont="1" applyFill="1" applyBorder="1" applyAlignment="1">
      <alignment horizontal="left" vertical="center"/>
    </xf>
    <xf numFmtId="0" fontId="13" fillId="0" borderId="1" xfId="1012" applyNumberFormat="1" applyFont="1" applyFill="1" applyBorder="1" applyAlignment="1">
      <alignment horizontal="left" vertical="center" wrapText="1"/>
    </xf>
    <xf numFmtId="0" fontId="13" fillId="0" borderId="2" xfId="1011" applyFont="1" applyFill="1" applyBorder="1" applyAlignment="1">
      <alignment horizontal="left" vertical="center"/>
    </xf>
    <xf numFmtId="0" fontId="25" fillId="0" borderId="1" xfId="1012" applyNumberFormat="1" applyFont="1" applyFill="1" applyBorder="1" applyAlignment="1">
      <alignment horizontal="left" vertical="center" wrapText="1"/>
    </xf>
    <xf numFmtId="0" fontId="52" fillId="0" borderId="0" xfId="1012" applyFont="1" applyFill="1">
      <alignment vertical="center"/>
    </xf>
    <xf numFmtId="3" fontId="9" fillId="0" borderId="0" xfId="1012" applyNumberFormat="1" applyFill="1">
      <alignment vertical="center"/>
    </xf>
    <xf numFmtId="0" fontId="25" fillId="3" borderId="0" xfId="1012" applyFont="1" applyFill="1" applyAlignment="1" applyProtection="1">
      <alignment horizontal="center" vertical="center" wrapText="1"/>
    </xf>
    <xf numFmtId="0" fontId="13" fillId="3" borderId="0" xfId="1012" applyFont="1" applyFill="1" applyProtection="1">
      <alignment vertical="center"/>
    </xf>
    <xf numFmtId="0" fontId="9" fillId="3" borderId="0" xfId="1011" applyFill="1" applyProtection="1">
      <alignment vertical="center"/>
    </xf>
    <xf numFmtId="192" fontId="9" fillId="3" borderId="0" xfId="1012" applyNumberFormat="1" applyFill="1" applyProtection="1">
      <alignment vertical="center"/>
    </xf>
    <xf numFmtId="0" fontId="0" fillId="0" borderId="0" xfId="0" applyAlignment="1" applyProtection="1"/>
    <xf numFmtId="0" fontId="13" fillId="0" borderId="0" xfId="1012" applyFont="1" applyFill="1" applyAlignment="1" applyProtection="1">
      <alignment horizontal="left" vertical="center"/>
    </xf>
    <xf numFmtId="0" fontId="44" fillId="0" borderId="0" xfId="1012" applyFont="1" applyFill="1" applyProtection="1">
      <alignment vertical="center"/>
    </xf>
    <xf numFmtId="0" fontId="25" fillId="0" borderId="1" xfId="1012" applyFont="1" applyFill="1" applyBorder="1" applyAlignment="1" applyProtection="1">
      <alignment horizontal="center" vertical="center" wrapText="1"/>
    </xf>
    <xf numFmtId="0" fontId="13" fillId="0" borderId="2" xfId="1012" applyFont="1" applyFill="1" applyBorder="1" applyAlignment="1" applyProtection="1">
      <alignment horizontal="left" vertical="top" wrapText="1"/>
    </xf>
    <xf numFmtId="0" fontId="13" fillId="0" borderId="1" xfId="1012" applyNumberFormat="1" applyFont="1" applyFill="1" applyBorder="1" applyAlignment="1" applyProtection="1">
      <alignment vertical="center" wrapText="1"/>
    </xf>
    <xf numFmtId="0" fontId="25" fillId="0" borderId="2" xfId="1012" applyFont="1" applyFill="1" applyBorder="1" applyAlignment="1" applyProtection="1">
      <alignment horizontal="distributed" vertical="center"/>
    </xf>
    <xf numFmtId="0" fontId="13" fillId="0" borderId="2" xfId="1011" applyFont="1" applyFill="1" applyBorder="1" applyAlignment="1" applyProtection="1">
      <alignment horizontal="left" vertical="center"/>
    </xf>
    <xf numFmtId="0" fontId="51" fillId="0" borderId="2" xfId="1012" applyFont="1" applyFill="1" applyBorder="1" applyAlignment="1" applyProtection="1">
      <alignment horizontal="distributed" vertical="center"/>
    </xf>
    <xf numFmtId="0" fontId="25" fillId="0" borderId="1" xfId="1012" applyNumberFormat="1" applyFont="1" applyFill="1" applyBorder="1" applyAlignment="1" applyProtection="1">
      <alignment horizontal="distributed" vertical="center"/>
    </xf>
    <xf numFmtId="3" fontId="9" fillId="3" borderId="0" xfId="1012" applyNumberFormat="1" applyFill="1" applyProtection="1">
      <alignment vertical="center"/>
    </xf>
    <xf numFmtId="0" fontId="13" fillId="0" borderId="2" xfId="1012" applyFont="1" applyFill="1" applyBorder="1" applyAlignment="1" applyProtection="1" quotePrefix="1">
      <alignment horizontal="left" vertical="center"/>
    </xf>
    <xf numFmtId="0" fontId="13" fillId="3" borderId="2" xfId="1012" applyFont="1" applyFill="1" applyBorder="1" applyAlignment="1" quotePrefix="1">
      <alignment horizontal="left" vertical="center"/>
    </xf>
  </cellXfs>
  <cellStyles count="1334">
    <cellStyle name="常规" xfId="0" builtinId="0"/>
    <cellStyle name="货币[0]" xfId="1" builtinId="7"/>
    <cellStyle name="货币" xfId="2" builtinId="4"/>
    <cellStyle name="_ET_STYLE_NoName_00__Book1_1 2 2 2" xfId="3"/>
    <cellStyle name="部门 4" xfId="4"/>
    <cellStyle name="强调文字颜色 2 3 2" xfId="5"/>
    <cellStyle name="输入" xfId="6" builtinId="20"/>
    <cellStyle name="Accent5 9" xfId="7"/>
    <cellStyle name="汇总 6" xfId="8"/>
    <cellStyle name="20% - 强调文字颜色 3" xfId="9" builtinId="38"/>
    <cellStyle name="百分比 2 8 2" xfId="10"/>
    <cellStyle name="args.style" xfId="11"/>
    <cellStyle name="好 3 2 2" xfId="12"/>
    <cellStyle name="Accent1 5" xfId="13"/>
    <cellStyle name="Accent2 - 40%" xfId="14"/>
    <cellStyle name="常规 3 4 3" xfId="15"/>
    <cellStyle name="千位分隔[0]" xfId="16" builtinId="6"/>
    <cellStyle name="Accent2 - 20% 2" xfId="17"/>
    <cellStyle name="常规 3 2 3 2" xfId="18"/>
    <cellStyle name="_Book1_2 2" xfId="19"/>
    <cellStyle name="常规 26 2" xfId="20"/>
    <cellStyle name="40% - 强调文字颜色 3" xfId="21" builtinId="39"/>
    <cellStyle name="差" xfId="22" builtinId="27"/>
    <cellStyle name="千位分隔" xfId="23" builtinId="3"/>
    <cellStyle name="60% - 强调文字颜色 3" xfId="24" builtinId="40"/>
    <cellStyle name="Accent6 4" xfId="25"/>
    <cellStyle name="日期" xfId="26"/>
    <cellStyle name="60% - 强调文字颜色 6 3 2" xfId="27"/>
    <cellStyle name="Accent2 - 60%" xfId="28"/>
    <cellStyle name="好_0605石屏县 2 2" xfId="29"/>
    <cellStyle name="Input [yellow] 4" xfId="30"/>
    <cellStyle name="超链接" xfId="31" builtinId="8"/>
    <cellStyle name="百分比" xfId="32" builtinId="5"/>
    <cellStyle name="60% - 强调文字颜色 4 2 2 2" xfId="33"/>
    <cellStyle name="差_Book1 2" xfId="34"/>
    <cellStyle name="Accent4 5" xfId="35"/>
    <cellStyle name="已访问的超链接" xfId="36" builtinId="9"/>
    <cellStyle name="_ET_STYLE_NoName_00__Sheet3" xfId="37"/>
    <cellStyle name="注释" xfId="38" builtinId="10"/>
    <cellStyle name="60% - 强调文字颜色 2 3" xfId="39"/>
    <cellStyle name="Accent5 - 60% 2 2" xfId="40"/>
    <cellStyle name="Accent6 3"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Accent1 - 60% 2 2" xfId="51"/>
    <cellStyle name="解释性文本" xfId="52" builtinId="53"/>
    <cellStyle name="标题 1 5 2" xfId="53"/>
    <cellStyle name="百分比 4" xfId="54"/>
    <cellStyle name="标题 1" xfId="55" builtinId="16"/>
    <cellStyle name="差 7" xfId="56"/>
    <cellStyle name="0,0_x000d__x000a_NA_x000d__x000a_" xfId="57"/>
    <cellStyle name="60% - 强调文字颜色 2 2 2 2" xfId="58"/>
    <cellStyle name="百分比 5" xfId="59"/>
    <cellStyle name="标题 2" xfId="60" builtinId="17"/>
    <cellStyle name="60% - 强调文字颜色 1" xfId="61" builtinId="32"/>
    <cellStyle name="Accent4 2 2" xfId="62"/>
    <cellStyle name="Accent6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好_2008年地州对账表(国库资金）" xfId="93"/>
    <cellStyle name="Accent2 - 40% 3" xfId="94"/>
    <cellStyle name="PSChar"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Accent6 6" xfId="102"/>
    <cellStyle name="标题 1 4 2" xfId="103"/>
    <cellStyle name="60% - 强调文字颜色 5" xfId="104" builtinId="48"/>
    <cellStyle name="强调文字颜色 6" xfId="105" builtinId="49"/>
    <cellStyle name="_弱电系统设备配置报价清单" xfId="106"/>
    <cellStyle name="40% - 强调文字颜色 6" xfId="107" builtinId="51"/>
    <cellStyle name="Accent6 7" xfId="108"/>
    <cellStyle name="标题 1 4 3" xfId="109"/>
    <cellStyle name="60% - 强调文字颜色 6" xfId="110" builtinId="52"/>
    <cellStyle name="_Book1_2 3" xfId="111"/>
    <cellStyle name="常规 2 12 2" xfId="112"/>
    <cellStyle name="Accent2 - 20% 3" xfId="113"/>
    <cellStyle name="_ET_STYLE_NoName_00__Book1" xfId="114"/>
    <cellStyle name="_ET_STYLE_NoName_00_" xfId="115"/>
    <cellStyle name="_Book1_1" xfId="116"/>
    <cellStyle name="_20100326高清市院遂宁检察院1080P配置清单26日改" xfId="117"/>
    <cellStyle name="_Book1_2 2 2" xfId="118"/>
    <cellStyle name="Accent2 - 20% 2 2" xfId="119"/>
    <cellStyle name="百分比 2 2 4" xfId="120"/>
    <cellStyle name="_Book1_2 2 3" xfId="121"/>
    <cellStyle name="百分比 2 10 2" xfId="122"/>
    <cellStyle name="百分比 2 2 5" xfId="123"/>
    <cellStyle name="_Book1_2 2 2 2" xfId="124"/>
    <cellStyle name="百分比 2 2 4 2" xfId="125"/>
    <cellStyle name="_Book1_3 2" xfId="126"/>
    <cellStyle name="常规 2 7 2" xfId="127"/>
    <cellStyle name="_Book1" xfId="128"/>
    <cellStyle name="_Book1_2" xfId="129"/>
    <cellStyle name="常规 3 2 3" xfId="130"/>
    <cellStyle name="Accent2 - 20%" xfId="131"/>
    <cellStyle name="_Book1_2 3 2" xfId="132"/>
    <cellStyle name="百分比 2 3 4" xfId="133"/>
    <cellStyle name="_Book1_2 4" xfId="134"/>
    <cellStyle name="_Book1_3" xfId="135"/>
    <cellStyle name="超级链接 2" xfId="136"/>
    <cellStyle name="Accent1 4 2" xfId="137"/>
    <cellStyle name="_ET_STYLE_NoName_00__Book1_1" xfId="138"/>
    <cellStyle name="Accent5 - 60% 3" xfId="139"/>
    <cellStyle name="_ET_STYLE_NoName_00__Book1_1 2" xfId="140"/>
    <cellStyle name="_ET_STYLE_NoName_00__Book1_1 2 2" xfId="141"/>
    <cellStyle name="Percent [2]" xfId="142"/>
    <cellStyle name="百分比 2 7 2" xfId="143"/>
    <cellStyle name="_ET_STYLE_NoName_00__Book1_1 2 3" xfId="144"/>
    <cellStyle name="标题 2 2 2 2" xfId="145"/>
    <cellStyle name="_ET_STYLE_NoName_00__Book1_1 3" xfId="146"/>
    <cellStyle name="_ET_STYLE_NoName_00__Book1_1 3 2" xfId="147"/>
    <cellStyle name="超级链接" xfId="148"/>
    <cellStyle name="Accent1 4" xfId="149"/>
    <cellStyle name="_ET_STYLE_NoName_00__Book1_1 4" xfId="150"/>
    <cellStyle name="_关闭破产企业已移交地方管理中小学校退休教师情况明细表(1)" xfId="151"/>
    <cellStyle name="Accent5 4"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20% - 强调文字颜色 2 3" xfId="161"/>
    <cellStyle name="60% - 强调文字颜色 3 2 2 2" xfId="162"/>
    <cellStyle name="常规 3 2 5" xfId="163"/>
    <cellStyle name="20% - 强调文字颜色 3 2" xfId="164"/>
    <cellStyle name="20% - 强调文字颜色 3 2 2" xfId="165"/>
    <cellStyle name="常规 3 3 5" xfId="166"/>
    <cellStyle name="20% - 强调文字颜色 4 2" xfId="167"/>
    <cellStyle name="Mon閠aire_!!!GO" xfId="168"/>
    <cellStyle name="常规 3 3 5 2" xfId="169"/>
    <cellStyle name="20% - 强调文字颜色 4 2 2" xfId="170"/>
    <cellStyle name="常规 3 3 6" xfId="171"/>
    <cellStyle name="20% - 强调文字颜色 4 3" xfId="172"/>
    <cellStyle name="Accent6 - 60% 2 2"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常规 9 2" xfId="183"/>
    <cellStyle name="40% - 强调文字颜色 1 3" xfId="184"/>
    <cellStyle name="Accent1"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40% - 强调文字颜色 4 3" xfId="193"/>
    <cellStyle name="Accent6 - 20% 2" xfId="194"/>
    <cellStyle name="好 2 3" xfId="195"/>
    <cellStyle name="40% - 强调文字颜色 5 2" xfId="196"/>
    <cellStyle name="40% - 强调文字颜色 5 2 2" xfId="197"/>
    <cellStyle name="60% - 强调文字颜色 4 3" xfId="198"/>
    <cellStyle name="好 2 4" xfId="199"/>
    <cellStyle name="40% - 强调文字颜色 5 3" xfId="200"/>
    <cellStyle name="好 3 3" xfId="201"/>
    <cellStyle name="40% - 强调文字颜色 6 2" xfId="202"/>
    <cellStyle name="适中 2 2" xfId="203"/>
    <cellStyle name="百分比 2 9" xfId="204"/>
    <cellStyle name="标题 2 2 4" xfId="205"/>
    <cellStyle name="40% - 强调文字颜色 6 2 2" xfId="206"/>
    <cellStyle name="Accent2 5" xfId="207"/>
    <cellStyle name="适中 2 2 2" xfId="208"/>
    <cellStyle name="百分比 2 9 2" xfId="209"/>
    <cellStyle name="好 3 4" xfId="210"/>
    <cellStyle name="40% - 强调文字颜色 6 3" xfId="211"/>
    <cellStyle name="60% - 强调文字颜色 1 2" xfId="212"/>
    <cellStyle name="输出 3 4" xfId="213"/>
    <cellStyle name="Accent6 2 2" xfId="214"/>
    <cellStyle name="60% - 强调文字颜色 1 2 2" xfId="215"/>
    <cellStyle name="60% - 强调文字颜色 1 2 2 2" xfId="216"/>
    <cellStyle name="好 7" xfId="217"/>
    <cellStyle name="标题 3 2 4" xfId="218"/>
    <cellStyle name="60% - 强调文字颜色 1 2 3" xfId="219"/>
    <cellStyle name="百分比 2 3 4 2" xfId="220"/>
    <cellStyle name="60% - 强调文字颜色 1 3" xfId="221"/>
    <cellStyle name="60% - 强调文字颜色 1 3 2" xfId="222"/>
    <cellStyle name="60% - 强调文字颜色 2 2" xfId="223"/>
    <cellStyle name="输出 4 4" xfId="224"/>
    <cellStyle name="常规 5" xfId="225"/>
    <cellStyle name="Accent6 3 2" xfId="226"/>
    <cellStyle name="60% - 强调文字颜色 2 2 3" xfId="227"/>
    <cellStyle name="Accent6 - 60%" xfId="228"/>
    <cellStyle name="注释 2" xfId="229"/>
    <cellStyle name="60% - 强调文字颜色 2 3 2" xfId="230"/>
    <cellStyle name="60% - 强调文字颜色 3 2" xfId="231"/>
    <cellStyle name="Accent6 4 2" xfId="232"/>
    <cellStyle name="60% - 强调文字颜色 3 2 2" xfId="233"/>
    <cellStyle name="60% - 强调文字颜色 3 2 3" xfId="234"/>
    <cellStyle name="60% - 强调文字颜色 3 3" xfId="235"/>
    <cellStyle name="Accent5 - 40% 2" xfId="236"/>
    <cellStyle name="60% - 强调文字颜色 3 3 2" xfId="237"/>
    <cellStyle name="Accent5 - 40% 2 2" xfId="238"/>
    <cellStyle name="60% - 强调文字颜色 4 2" xfId="239"/>
    <cellStyle name="Accent6 5 2" xfId="240"/>
    <cellStyle name="60% - 强调文字颜色 4 2 2" xfId="241"/>
    <cellStyle name="常规 20" xfId="242"/>
    <cellStyle name="常规 15" xfId="243"/>
    <cellStyle name="60% - 强调文字颜色 4 3 2" xfId="244"/>
    <cellStyle name="60% - 强调文字颜色 5 2" xfId="245"/>
    <cellStyle name="标题 1 4 2 2" xfId="246"/>
    <cellStyle name="60% - 强调文字颜色 5 2 2" xfId="247"/>
    <cellStyle name="60% - 强调文字颜色 5 2 3" xfId="248"/>
    <cellStyle name="百分比 2 10" xfId="249"/>
    <cellStyle name="60% - 强调文字颜色 5 3" xfId="250"/>
    <cellStyle name="60% - 强调文字颜色 5 3 2" xfId="251"/>
    <cellStyle name="RowLevel_0" xfId="252"/>
    <cellStyle name="60% - 强调文字颜色 6 2" xfId="253"/>
    <cellStyle name="60% - 强调文字颜色 6 2 2" xfId="254"/>
    <cellStyle name="强调文字颜色 5 2 3" xfId="255"/>
    <cellStyle name="Header2" xfId="256"/>
    <cellStyle name="60% - 强调文字颜色 6 2 2 2" xfId="257"/>
    <cellStyle name="Header2 2" xfId="258"/>
    <cellStyle name="60% - 强调文字颜色 6 2 3" xfId="259"/>
    <cellStyle name="60% - 强调文字颜色 6 3" xfId="260"/>
    <cellStyle name="6mal" xfId="261"/>
    <cellStyle name="强调文字颜色 2 2 2" xfId="262"/>
    <cellStyle name="Accent1 - 20%" xfId="263"/>
    <cellStyle name="Accent4 9" xfId="264"/>
    <cellStyle name="Accent1 - 20% 2 2" xfId="265"/>
    <cellStyle name="Accent5 - 20%" xfId="266"/>
    <cellStyle name="Accent1 - 20% 3" xfId="267"/>
    <cellStyle name="Accent1 - 40%" xfId="268"/>
    <cellStyle name="标题 6 2 2" xfId="269"/>
    <cellStyle name="Accent6 9" xfId="270"/>
    <cellStyle name="Accent1 - 40% 2" xfId="271"/>
    <cellStyle name="Accent1 - 40% 2 2" xfId="272"/>
    <cellStyle name="Accent1 - 40% 3" xfId="273"/>
    <cellStyle name="PSHeading 3 2" xfId="274"/>
    <cellStyle name="Accent1 - 60%" xfId="275"/>
    <cellStyle name="Accent1 - 60% 2" xfId="276"/>
    <cellStyle name="标题 1 5" xfId="277"/>
    <cellStyle name="Accent1 - 60% 3" xfId="278"/>
    <cellStyle name="标题 1 6" xfId="279"/>
    <cellStyle name="Accent1 2" xfId="280"/>
    <cellStyle name="Date 3" xfId="281"/>
    <cellStyle name="Accent1 2 2" xfId="282"/>
    <cellStyle name="Currency [0]_!!!GO" xfId="283"/>
    <cellStyle name="Accent1 3" xfId="284"/>
    <cellStyle name="Accent1 3 2" xfId="285"/>
    <cellStyle name="Accent1 5 2" xfId="286"/>
    <cellStyle name="常规 2 2 3 2" xfId="287"/>
    <cellStyle name="Accent1 6" xfId="288"/>
    <cellStyle name="sstot" xfId="289"/>
    <cellStyle name="常规 2 2 3 3" xfId="290"/>
    <cellStyle name="Accent1 7" xfId="291"/>
    <cellStyle name="常规 2 2 3 4" xfId="292"/>
    <cellStyle name="差_1110洱源 2" xfId="293"/>
    <cellStyle name="Accent1 8" xfId="294"/>
    <cellStyle name="差_1110洱源 3" xfId="295"/>
    <cellStyle name="Accent1 9" xfId="296"/>
    <cellStyle name="Accent2" xfId="297"/>
    <cellStyle name="强调文字颜色 5 2 2 2" xfId="298"/>
    <cellStyle name="Header1 2" xfId="299"/>
    <cellStyle name="输入 2 4" xfId="300"/>
    <cellStyle name="Accent2 - 40% 2 2" xfId="301"/>
    <cellStyle name="Accent2 - 60% 2" xfId="302"/>
    <cellStyle name="Accent2 - 60% 2 2" xfId="303"/>
    <cellStyle name="Accent5 - 40% 3" xfId="304"/>
    <cellStyle name="Accent2 - 60% 3" xfId="305"/>
    <cellStyle name="Accent2 2" xfId="306"/>
    <cellStyle name="Accent2 2 2" xfId="307"/>
    <cellStyle name="t" xfId="308"/>
    <cellStyle name="Accent2 3" xfId="309"/>
    <cellStyle name="Accent2 3 2" xfId="310"/>
    <cellStyle name="Accent2 4" xfId="311"/>
    <cellStyle name="Accent2 4 2" xfId="312"/>
    <cellStyle name="Accent2 5 2" xfId="313"/>
    <cellStyle name="百分比 2 9 2 2" xfId="314"/>
    <cellStyle name="常规 2 2 4 2" xfId="315"/>
    <cellStyle name="Accent2 6" xfId="316"/>
    <cellStyle name="Date" xfId="317"/>
    <cellStyle name="常规 2 2 11" xfId="318"/>
    <cellStyle name="百分比 2 9 3" xfId="319"/>
    <cellStyle name="Accent2 7" xfId="320"/>
    <cellStyle name="Accent2 8" xfId="321"/>
    <cellStyle name="Accent2 9" xfId="322"/>
    <cellStyle name="Accent3" xfId="323"/>
    <cellStyle name="Accent3 - 20%" xfId="324"/>
    <cellStyle name="Accent5 2" xfId="325"/>
    <cellStyle name="Milliers_!!!GO" xfId="326"/>
    <cellStyle name="Accent3 - 20% 2" xfId="327"/>
    <cellStyle name="Accent5 2 2" xfId="328"/>
    <cellStyle name="常规 2 2 7" xfId="329"/>
    <cellStyle name="百分比 4 3" xfId="330"/>
    <cellStyle name="标题 1 3" xfId="331"/>
    <cellStyle name="Accent3 - 20% 2 2" xfId="332"/>
    <cellStyle name="汇总 3" xfId="333"/>
    <cellStyle name="Accent5 6" xfId="334"/>
    <cellStyle name="标题 1 3 2" xfId="335"/>
    <cellStyle name="Accent3 - 20% 3" xfId="336"/>
    <cellStyle name="标题 1 4" xfId="337"/>
    <cellStyle name="Accent3 - 40%" xfId="338"/>
    <cellStyle name="Accent4 3 2" xfId="339"/>
    <cellStyle name="Mon閠aire [0]_!!!GO" xfId="340"/>
    <cellStyle name="Accent3 - 40% 2" xfId="341"/>
    <cellStyle name="Accent3 - 40% 2 2" xfId="342"/>
    <cellStyle name="Accent3 - 40% 3" xfId="343"/>
    <cellStyle name="常规 15 2 2" xfId="344"/>
    <cellStyle name="百分比 2 6 2" xfId="345"/>
    <cellStyle name="Accent4 - 60%" xfId="346"/>
    <cellStyle name="捠壿 [0.00]_Region Orders (2)" xfId="347"/>
    <cellStyle name="Accent3 - 60%" xfId="348"/>
    <cellStyle name="Accent4 5 2" xfId="349"/>
    <cellStyle name="好_M01-1 3" xfId="350"/>
    <cellStyle name="Accent3 - 60% 2" xfId="351"/>
    <cellStyle name="Accent3 - 60% 2 2" xfId="352"/>
    <cellStyle name="编号" xfId="353"/>
    <cellStyle name="Accent3 - 60% 3" xfId="354"/>
    <cellStyle name="Accent3 2" xfId="355"/>
    <cellStyle name="Accent3 2 2" xfId="356"/>
    <cellStyle name="comma zerodec" xfId="357"/>
    <cellStyle name="Accent3 3" xfId="358"/>
    <cellStyle name="Accent3 3 2" xfId="359"/>
    <cellStyle name="Accent3 4" xfId="360"/>
    <cellStyle name="Accent3 5" xfId="361"/>
    <cellStyle name="Accent3 5 2" xfId="362"/>
    <cellStyle name="常规 2 2 5 2" xfId="363"/>
    <cellStyle name="Accent3 6" xfId="364"/>
    <cellStyle name="Moneda_96 Risk" xfId="365"/>
    <cellStyle name="Accent3 7" xfId="366"/>
    <cellStyle name="Accent3 8" xfId="367"/>
    <cellStyle name="Accent3 9" xfId="368"/>
    <cellStyle name="百分比 2" xfId="369"/>
    <cellStyle name="Accent4" xfId="370"/>
    <cellStyle name="Accent4 - 20%" xfId="371"/>
    <cellStyle name="百分比 2 2 2" xfId="372"/>
    <cellStyle name="Accent4 - 20% 2" xfId="373"/>
    <cellStyle name="百分比 2 2 2 2" xfId="374"/>
    <cellStyle name="Accent4 - 20% 2 2" xfId="375"/>
    <cellStyle name="百分比 2 2 2 2 2" xfId="376"/>
    <cellStyle name="Accent4 - 20% 3" xfId="377"/>
    <cellStyle name="强调 2 2" xfId="378"/>
    <cellStyle name="百分比 2 2 2 3" xfId="379"/>
    <cellStyle name="Accent4 - 40%" xfId="380"/>
    <cellStyle name="百分比 2 4 2" xfId="381"/>
    <cellStyle name="Accent4 - 40% 2" xfId="382"/>
    <cellStyle name="Accent6 - 40%" xfId="383"/>
    <cellStyle name="百分比 2 4 2 2" xfId="384"/>
    <cellStyle name="Accent4 - 40% 2 2" xfId="385"/>
    <cellStyle name="商品名称 4" xfId="386"/>
    <cellStyle name="Accent6 - 40% 2" xfId="387"/>
    <cellStyle name="Accent4 - 40% 3" xfId="388"/>
    <cellStyle name="Accent4 - 60% 2" xfId="389"/>
    <cellStyle name="Accent4 - 60% 2 2" xfId="390"/>
    <cellStyle name="Accent4 - 60% 3" xfId="391"/>
    <cellStyle name="PSSpacer" xfId="392"/>
    <cellStyle name="Accent4 2" xfId="393"/>
    <cellStyle name="Accent6" xfId="394"/>
    <cellStyle name="Accent4 3" xfId="395"/>
    <cellStyle name="New Times Roman" xfId="396"/>
    <cellStyle name="Accent4 4" xfId="397"/>
    <cellStyle name="Accent4 4 2" xfId="398"/>
    <cellStyle name="PSHeading 5" xfId="399"/>
    <cellStyle name="常规 2 2 6 2" xfId="400"/>
    <cellStyle name="Accent4 6" xfId="401"/>
    <cellStyle name="百分比 4 2 2" xfId="402"/>
    <cellStyle name="标题 1 2 2" xfId="403"/>
    <cellStyle name="Accent4 7" xfId="404"/>
    <cellStyle name="标题 1 2 3" xfId="405"/>
    <cellStyle name="Accent4 8" xfId="406"/>
    <cellStyle name="标题 1 2 4" xfId="407"/>
    <cellStyle name="Accent5" xfId="408"/>
    <cellStyle name="Accent5 - 20% 2" xfId="409"/>
    <cellStyle name="Accent5 - 20% 2 2" xfId="410"/>
    <cellStyle name="Accent5 - 20% 3" xfId="411"/>
    <cellStyle name="Input [yellow] 2 2 2" xfId="412"/>
    <cellStyle name="Accent5 - 40%" xfId="413"/>
    <cellStyle name="Accent5 - 60%" xfId="414"/>
    <cellStyle name="标题 2 3 3" xfId="415"/>
    <cellStyle name="Accent5 - 60% 2" xfId="416"/>
    <cellStyle name="Accent5 3" xfId="417"/>
    <cellStyle name="Category" xfId="418"/>
    <cellStyle name="Accent5 3 2" xfId="419"/>
    <cellStyle name="Category 2" xfId="420"/>
    <cellStyle name="标题 2 3" xfId="421"/>
    <cellStyle name="Accent5 4 2" xfId="422"/>
    <cellStyle name="Comma [0]_!!!GO" xfId="423"/>
    <cellStyle name="标题 3 3" xfId="424"/>
    <cellStyle name="汇总 2" xfId="425"/>
    <cellStyle name="Accent5 5" xfId="426"/>
    <cellStyle name="汇总 2 2" xfId="427"/>
    <cellStyle name="Accent5 5 2" xfId="428"/>
    <cellStyle name="汇总 4" xfId="429"/>
    <cellStyle name="Accent5 7" xfId="430"/>
    <cellStyle name="标题 1 3 3" xfId="431"/>
    <cellStyle name="汇总 5" xfId="432"/>
    <cellStyle name="Accent5 8" xfId="433"/>
    <cellStyle name="百分比 2 3 2 2 2" xfId="434"/>
    <cellStyle name="标题 1 3 4" xfId="435"/>
    <cellStyle name="Accent6 - 20%" xfId="436"/>
    <cellStyle name="Accent6 - 40% 2 2" xfId="437"/>
    <cellStyle name="Accent6 - 40% 3" xfId="438"/>
    <cellStyle name="ColLevel_0" xfId="439"/>
    <cellStyle name="Accent6 - 60% 2" xfId="440"/>
    <cellStyle name="Accent6 - 60% 3" xfId="441"/>
    <cellStyle name="Accent6 8" xfId="442"/>
    <cellStyle name="标题 1 4 4" xfId="443"/>
    <cellStyle name="Comma_!!!GO" xfId="444"/>
    <cellStyle name="百分比 2 4 3" xfId="445"/>
    <cellStyle name="Currency_!!!GO" xfId="446"/>
    <cellStyle name="分级显示列_1_Book1" xfId="447"/>
    <cellStyle name="标题 3 3 2" xfId="448"/>
    <cellStyle name="Currency1" xfId="449"/>
    <cellStyle name="标题 2 3 4" xfId="450"/>
    <cellStyle name="Date 2" xfId="451"/>
    <cellStyle name="Date 2 2" xfId="452"/>
    <cellStyle name="Dollar (zero dec)" xfId="453"/>
    <cellStyle name="Grey" xfId="454"/>
    <cellStyle name="常规 2 3 6" xfId="455"/>
    <cellStyle name="百分比 5 2" xfId="456"/>
    <cellStyle name="标题 2 2"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Month" xfId="478"/>
    <cellStyle name="数量 3" xfId="479"/>
    <cellStyle name="标题 1 2 2 2" xfId="480"/>
    <cellStyle name="Month 2" xfId="481"/>
    <cellStyle name="no dec" xfId="482"/>
    <cellStyle name="PSHeading 2" xfId="483"/>
    <cellStyle name="百分比 10" xfId="484"/>
    <cellStyle name="no dec 2" xfId="485"/>
    <cellStyle name="PSHeading 2 2" xfId="486"/>
    <cellStyle name="no dec 2 2" xfId="487"/>
    <cellStyle name="PSHeading 2 2 2" xfId="488"/>
    <cellStyle name="no dec 3" xfId="489"/>
    <cellStyle name="PSHeading 2 3" xfId="490"/>
    <cellStyle name="百分比 3 3 2" xfId="491"/>
    <cellStyle name="Normal - Style1" xfId="492"/>
    <cellStyle name="Normal_!!!GO" xfId="493"/>
    <cellStyle name="百分比 2 5 2" xfId="494"/>
    <cellStyle name="per.style" xfId="495"/>
    <cellStyle name="PSInt" xfId="496"/>
    <cellStyle name="Percent [2] 2" xfId="497"/>
    <cellStyle name="常规 2 3 4" xfId="498"/>
    <cellStyle name="t_HVAC Equipment (3)" xfId="499"/>
    <cellStyle name="Percent_!!!GO" xfId="500"/>
    <cellStyle name="Pourcentage_pldt" xfId="501"/>
    <cellStyle name="百分比 8" xfId="502"/>
    <cellStyle name="PSChar 2" xfId="503"/>
    <cellStyle name="PSDate" xfId="504"/>
    <cellStyle name="PSHeading 3 3" xfId="505"/>
    <cellStyle name="编号 2 2" xfId="506"/>
    <cellStyle name="PSDate 2" xfId="507"/>
    <cellStyle name="编号 2 2 2" xfId="508"/>
    <cellStyle name="PSDec" xfId="509"/>
    <cellStyle name="常规 10" xfId="510"/>
    <cellStyle name="PSDec 2" xfId="511"/>
    <cellStyle name="编号 4"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t_HVAC Equipment (3) 2" xfId="522"/>
    <cellStyle name="常规 2 3 4 2" xfId="523"/>
    <cellStyle name="百分比 2 11" xfId="524"/>
    <cellStyle name="百分比 2 3 5" xfId="525"/>
    <cellStyle name="千位分隔 2 2"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百分比 2 3 2" xfId="535"/>
    <cellStyle name="常规_Sheet3"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百分比 2 6" xfId="545"/>
    <cellStyle name="常规 15 2" xfId="546"/>
    <cellStyle name="标题 2 2 2" xfId="547"/>
    <cellStyle name="百分比 2 7" xfId="548"/>
    <cellStyle name="常规 15 3"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百分比 4 2" xfId="559"/>
    <cellStyle name="常规 2 2 6"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标题 3 2 2 2" xfId="577"/>
    <cellStyle name="好 5 2" xfId="578"/>
    <cellStyle name="标题 2 4 3" xfId="579"/>
    <cellStyle name="标题 2 4 4" xfId="580"/>
    <cellStyle name="标题 2 5" xfId="581"/>
    <cellStyle name="标题 2 7" xfId="582"/>
    <cellStyle name="标题 2 5 2" xfId="583"/>
    <cellStyle name="标题 2 5 3" xfId="584"/>
    <cellStyle name="标题 2 6" xfId="585"/>
    <cellStyle name="标题 3 2 2" xfId="586"/>
    <cellStyle name="好 5" xfId="587"/>
    <cellStyle name="标题 3 2 3" xfId="588"/>
    <cellStyle name="好 6"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标题 3 7" xfId="602"/>
    <cellStyle name="数量 2 2 2" xfId="603"/>
    <cellStyle name="标题 4 2" xfId="604"/>
    <cellStyle name="千位分隔 3" xfId="605"/>
    <cellStyle name="标题 4 2 2" xfId="606"/>
    <cellStyle name="千位分隔 3 2" xfId="607"/>
    <cellStyle name="标题 4 2 2 2" xfId="608"/>
    <cellStyle name="千位分隔 3 2 2" xfId="609"/>
    <cellStyle name="标题 4 2 3" xfId="610"/>
    <cellStyle name="千位分隔 3 3" xfId="611"/>
    <cellStyle name="标题 4 2 4" xfId="612"/>
    <cellStyle name="标题 4 3" xfId="613"/>
    <cellStyle name="千位分隔 4" xfId="614"/>
    <cellStyle name="标题 4 3 2" xfId="615"/>
    <cellStyle name="千位分隔 4 2" xfId="616"/>
    <cellStyle name="标题 4 3 2 2" xfId="617"/>
    <cellStyle name="标题 4 3 3" xfId="618"/>
    <cellStyle name="标题 4 3 4" xfId="619"/>
    <cellStyle name="标题 4 4" xfId="620"/>
    <cellStyle name="千位分隔 5" xfId="621"/>
    <cellStyle name="标题 4 4 2" xfId="622"/>
    <cellStyle name="千位分隔 5 2" xfId="623"/>
    <cellStyle name="标题 4 4 2 2" xfId="624"/>
    <cellStyle name="标题 4 4 3" xfId="625"/>
    <cellStyle name="标题 4 4 4" xfId="626"/>
    <cellStyle name="标题 4 5" xfId="627"/>
    <cellStyle name="千位分隔 6" xfId="628"/>
    <cellStyle name="标题 4 5 2" xfId="629"/>
    <cellStyle name="千位分隔 6 2" xfId="630"/>
    <cellStyle name="标题 4 5 3" xfId="631"/>
    <cellStyle name="标题 4 6" xfId="632"/>
    <cellStyle name="千位分隔 7" xfId="633"/>
    <cellStyle name="标题 4 7" xfId="634"/>
    <cellStyle name="千位分隔 8"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标题 8 2" xfId="651"/>
    <cellStyle name="常规 2 7" xfId="652"/>
    <cellStyle name="标题 8 3" xfId="653"/>
    <cellStyle name="常规 2 8" xfId="654"/>
    <cellStyle name="输入 2" xfId="655"/>
    <cellStyle name="标题 9" xfId="656"/>
    <cellStyle name="标题1" xfId="657"/>
    <cellStyle name="标题1 2" xfId="658"/>
    <cellStyle name="标题1 2 2" xfId="659"/>
    <cellStyle name="标题1 2 2 2" xfId="660"/>
    <cellStyle name="标题1 2 3" xfId="661"/>
    <cellStyle name="差 5 2"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差 2" xfId="675"/>
    <cellStyle name="解释性文本 5" xfId="676"/>
    <cellStyle name="差 2 2" xfId="677"/>
    <cellStyle name="解释性文本 5 2" xfId="678"/>
    <cellStyle name="差 2 2 2" xfId="679"/>
    <cellStyle name="差 2 3" xfId="680"/>
    <cellStyle name="解释性文本 5 3" xfId="681"/>
    <cellStyle name="差 2 4" xfId="682"/>
    <cellStyle name="差 3" xfId="683"/>
    <cellStyle name="解释性文本 6" xfId="684"/>
    <cellStyle name="差 3 2" xfId="685"/>
    <cellStyle name="差 3 2 2" xfId="686"/>
    <cellStyle name="差 3 3" xfId="687"/>
    <cellStyle name="差 3 4" xfId="688"/>
    <cellStyle name="差 4" xfId="689"/>
    <cellStyle name="解释性文本 7" xfId="690"/>
    <cellStyle name="差 4 2" xfId="691"/>
    <cellStyle name="差 4 2 2" xfId="692"/>
    <cellStyle name="差 4 3" xfId="693"/>
    <cellStyle name="差 4 4" xfId="694"/>
    <cellStyle name="差 5" xfId="695"/>
    <cellStyle name="差 5 3" xfId="696"/>
    <cellStyle name="差 6" xfId="697"/>
    <cellStyle name="差_0502通海县 2 2"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差_2008年地州对账表(国库资金）" xfId="721"/>
    <cellStyle name="常规 28" xfId="722"/>
    <cellStyle name="差_2008年地州对账表(国库资金） 2" xfId="723"/>
    <cellStyle name="差_2008年地州对账表(国库资金） 2 2" xfId="724"/>
    <cellStyle name="适中 3" xfId="725"/>
    <cellStyle name="差_2008年地州对账表(国库资金） 3" xfId="726"/>
    <cellStyle name="差_Book1" xfId="727"/>
    <cellStyle name="差_M01-1" xfId="728"/>
    <cellStyle name="差_M01-1 2" xfId="729"/>
    <cellStyle name="昗弨_Pacific Region P&amp;L" xfId="730"/>
    <cellStyle name="差_M01-1 2 2" xfId="731"/>
    <cellStyle name="差_M01-1 3" xfId="732"/>
    <cellStyle name="常规 10 2" xfId="733"/>
    <cellStyle name="常规 10 2 2" xfId="734"/>
    <cellStyle name="常规 10 2 2 2" xfId="735"/>
    <cellStyle name="常规 10 2 3" xfId="736"/>
    <cellStyle name="汇总 6 2"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常规 11 4" xfId="747"/>
    <cellStyle name="链接单元格 3 2 2" xfId="748"/>
    <cellStyle name="常规 12" xfId="749"/>
    <cellStyle name="好 4 2" xfId="750"/>
    <cellStyle name="常规 12 2" xfId="751"/>
    <cellStyle name="好 4 2 2" xfId="752"/>
    <cellStyle name="常规 13" xfId="753"/>
    <cellStyle name="好 4 3" xfId="754"/>
    <cellStyle name="常规 13 2" xfId="755"/>
    <cellStyle name="常规 14" xfId="756"/>
    <cellStyle name="好 4 4" xfId="757"/>
    <cellStyle name="常规 14 2" xfId="758"/>
    <cellStyle name="常规 16" xfId="759"/>
    <cellStyle name="常规 21" xfId="760"/>
    <cellStyle name="检查单元格 2 2 2" xfId="761"/>
    <cellStyle name="常规 16 2" xfId="762"/>
    <cellStyle name="常规 17" xfId="763"/>
    <cellStyle name="常规 22" xfId="764"/>
    <cellStyle name="注释 4 2" xfId="765"/>
    <cellStyle name="常规 17 2" xfId="766"/>
    <cellStyle name="注释 4 2 2" xfId="767"/>
    <cellStyle name="常规 17 2 2" xfId="768"/>
    <cellStyle name="常规 17 3" xfId="769"/>
    <cellStyle name="常规 18" xfId="770"/>
    <cellStyle name="常规 23" xfId="771"/>
    <cellStyle name="注释 4 3" xfId="772"/>
    <cellStyle name="常规 18 2" xfId="773"/>
    <cellStyle name="常规 5 42" xfId="774"/>
    <cellStyle name="常规 18 2 2" xfId="775"/>
    <cellStyle name="常规 5 42 2" xfId="776"/>
    <cellStyle name="常规 18 3" xfId="777"/>
    <cellStyle name="常规 19" xfId="778"/>
    <cellStyle name="常规 24" xfId="779"/>
    <cellStyle name="注释 4 4" xfId="780"/>
    <cellStyle name="常规 19 10" xfId="781"/>
    <cellStyle name="常规 19 2" xfId="782"/>
    <cellStyle name="常规 19 2 2" xfId="783"/>
    <cellStyle name="常规 19 3" xfId="784"/>
    <cellStyle name="常规 2" xfId="785"/>
    <cellStyle name="常规 2 10" xfId="786"/>
    <cellStyle name="强调文字颜色 3 3" xfId="787"/>
    <cellStyle name="常规 2 10 2" xfId="788"/>
    <cellStyle name="强调文字颜色 3 3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常规 2 2 2 4 2" xfId="807"/>
    <cellStyle name="强调文字颜色 1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常规 2 4 2 3" xfId="837"/>
    <cellStyle name="输出 2 2 2"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常规 2 5 2 2" xfId="848"/>
    <cellStyle name="检查单元格 6" xfId="849"/>
    <cellStyle name="常规 2 5 2 2 2" xfId="850"/>
    <cellStyle name="常规 2 5 2 3" xfId="851"/>
    <cellStyle name="检查单元格 7" xfId="852"/>
    <cellStyle name="输出 3 2 2"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常规 2 8 2" xfId="869"/>
    <cellStyle name="输入 2 2" xfId="870"/>
    <cellStyle name="常规 2 9" xfId="871"/>
    <cellStyle name="输入 3" xfId="872"/>
    <cellStyle name="常规 2 9 2" xfId="873"/>
    <cellStyle name="输入 3 2" xfId="874"/>
    <cellStyle name="常规 2 9 2 2" xfId="875"/>
    <cellStyle name="输入 3 2 2" xfId="876"/>
    <cellStyle name="常规 2 9 3" xfId="877"/>
    <cellStyle name="输入 3 3" xfId="878"/>
    <cellStyle name="常规 2 9 3 2" xfId="879"/>
    <cellStyle name="常规 2 9 4" xfId="880"/>
    <cellStyle name="好_2008年地州对账表(国库资金） 2" xfId="881"/>
    <cellStyle name="输入 3 4" xfId="882"/>
    <cellStyle name="常规 25" xfId="883"/>
    <cellStyle name="常规 30" xfId="884"/>
    <cellStyle name="常规 25 2" xfId="885"/>
    <cellStyle name="常规 26" xfId="886"/>
    <cellStyle name="常规 27" xfId="887"/>
    <cellStyle name="常规 29" xfId="888"/>
    <cellStyle name="常规 3" xfId="889"/>
    <cellStyle name="输出 4 2" xfId="890"/>
    <cellStyle name="常规 3 2" xfId="891"/>
    <cellStyle name="输出 4 2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常规 4" xfId="916"/>
    <cellStyle name="输出 4 3" xfId="917"/>
    <cellStyle name="常规 4 2" xfId="918"/>
    <cellStyle name="常规 4 2 2" xfId="919"/>
    <cellStyle name="常规 4 4" xfId="920"/>
    <cellStyle name="常规 4 2 2 2" xfId="921"/>
    <cellStyle name="常规 6 4" xfId="922"/>
    <cellStyle name="常规 4 2 2 2 2" xfId="923"/>
    <cellStyle name="常规 6 4 2" xfId="924"/>
    <cellStyle name="常规 4 2 3" xfId="925"/>
    <cellStyle name="常规 4 5" xfId="926"/>
    <cellStyle name="常规 4 2 3 2" xfId="927"/>
    <cellStyle name="常规 7 4" xfId="928"/>
    <cellStyle name="常规 4 2 4" xfId="929"/>
    <cellStyle name="常规 4 6" xfId="930"/>
    <cellStyle name="常规 4 2 4 2" xfId="931"/>
    <cellStyle name="常规 4 6 2" xfId="932"/>
    <cellStyle name="常规 439" xfId="933"/>
    <cellStyle name="常规 444" xfId="934"/>
    <cellStyle name="常规 8 4" xfId="935"/>
    <cellStyle name="常规 4 2 5" xfId="936"/>
    <cellStyle name="常规 4 7" xfId="937"/>
    <cellStyle name="常规 4 3" xfId="938"/>
    <cellStyle name="常规 4 3 2" xfId="939"/>
    <cellStyle name="常规 5 4" xfId="940"/>
    <cellStyle name="常规 4 3 2 2" xfId="941"/>
    <cellStyle name="常规 5 4 2" xfId="942"/>
    <cellStyle name="常规 4 3 2 2 2" xfId="943"/>
    <cellStyle name="常规 4 3 2 3" xfId="944"/>
    <cellStyle name="常规 4 3 3" xfId="945"/>
    <cellStyle name="常规 5 5" xfId="946"/>
    <cellStyle name="常规 4 3 3 2" xfId="947"/>
    <cellStyle name="常规 4 3 4" xfId="948"/>
    <cellStyle name="常规 4 3 4 2" xfId="949"/>
    <cellStyle name="常规 4 3 5" xfId="950"/>
    <cellStyle name="常规 428" xfId="951"/>
    <cellStyle name="常规 433" xfId="952"/>
    <cellStyle name="链接单元格 3" xfId="953"/>
    <cellStyle name="常规 429" xfId="954"/>
    <cellStyle name="常规 434" xfId="955"/>
    <cellStyle name="链接单元格 4" xfId="956"/>
    <cellStyle name="常规 430" xfId="957"/>
    <cellStyle name="常规 431" xfId="958"/>
    <cellStyle name="常规 432" xfId="959"/>
    <cellStyle name="链接单元格 2" xfId="960"/>
    <cellStyle name="常规 435" xfId="961"/>
    <cellStyle name="常规 440" xfId="962"/>
    <cellStyle name="链接单元格 5" xfId="963"/>
    <cellStyle name="常规 436" xfId="964"/>
    <cellStyle name="常规 441" xfId="965"/>
    <cellStyle name="链接单元格 6" xfId="966"/>
    <cellStyle name="常规 442" xfId="967"/>
    <cellStyle name="常规 8 2" xfId="968"/>
    <cellStyle name="链接单元格 7" xfId="969"/>
    <cellStyle name="常规 443" xfId="970"/>
    <cellStyle name="常规 8 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常规 9 2 2" xfId="999"/>
    <cellStyle name="注释 7" xfId="1000"/>
    <cellStyle name="常规 9 2 2 2" xfId="1001"/>
    <cellStyle name="常规 9 2 3" xfId="1002"/>
    <cellStyle name="注释 8"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常规_2007年云南省向人大报送政府收支预算表格式编制过程表 2 2" xfId="1013"/>
    <cellStyle name="计算 2 3" xfId="1014"/>
    <cellStyle name="常规_2007年云南省向人大报送政府收支预算表格式编制过程表 2 2 2" xfId="1015"/>
    <cellStyle name="数量 4" xfId="1016"/>
    <cellStyle name="常规_2007年云南省向人大报送政府收支预算表格式编制过程表 2 3" xfId="1017"/>
    <cellStyle name="计算 2 4" xfId="1018"/>
    <cellStyle name="常规_2007年云南省向人大报送政府收支预算表格式编制过程表 2 4 2" xfId="1019"/>
    <cellStyle name="常规_2007年云南省向人大报送政府收支预算表格式编制过程表 3 2" xfId="1020"/>
    <cellStyle name="计算 3 3" xfId="1021"/>
    <cellStyle name="常规_exceltmp1" xfId="1022"/>
    <cellStyle name="常规_exceltmp1 2" xfId="1023"/>
    <cellStyle name="计算 4" xfId="1024"/>
    <cellStyle name="超级链接 2 2" xfId="1025"/>
    <cellStyle name="超级链接 3" xfId="1026"/>
    <cellStyle name="超链接 2" xfId="1027"/>
    <cellStyle name="超链接 2 2" xfId="1028"/>
    <cellStyle name="超链接 2 2 2" xfId="1029"/>
    <cellStyle name="超链接 3" xfId="1030"/>
    <cellStyle name="超链接 3 2" xfId="1031"/>
    <cellStyle name="超链接 4" xfId="1032"/>
    <cellStyle name="超链接 4 2" xfId="1033"/>
    <cellStyle name="分级显示行_1_Book1" xfId="1034"/>
    <cellStyle name="好 2" xfId="1035"/>
    <cellStyle name="好 2 2" xfId="1036"/>
    <cellStyle name="好 2 2 2" xfId="1037"/>
    <cellStyle name="好 3" xfId="1038"/>
    <cellStyle name="好 3 2" xfId="1039"/>
    <cellStyle name="好 4" xfId="1040"/>
    <cellStyle name="好 5 3" xfId="1041"/>
    <cellStyle name="好 8" xfId="1042"/>
    <cellStyle name="好_0502通海县" xfId="1043"/>
    <cellStyle name="好_0502通海县 2" xfId="1044"/>
    <cellStyle name="好_0502通海县 2 2" xfId="1045"/>
    <cellStyle name="好_0502通海县 3" xfId="1046"/>
    <cellStyle name="好_0605石屏" xfId="1047"/>
    <cellStyle name="好_0605石屏 2" xfId="1048"/>
    <cellStyle name="好_0605石屏 2 2" xfId="1049"/>
    <cellStyle name="好_0605石屏 3" xfId="1050"/>
    <cellStyle name="好_0605石屏县" xfId="1051"/>
    <cellStyle name="好_0605石屏县 2" xfId="1052"/>
    <cellStyle name="好_0605石屏县 3" xfId="1053"/>
    <cellStyle name="好_1110洱源" xfId="1054"/>
    <cellStyle name="好_1110洱源 2" xfId="1055"/>
    <cellStyle name="解释性文本 4 3" xfId="1056"/>
    <cellStyle name="好_1110洱源 2 2" xfId="1057"/>
    <cellStyle name="好_1110洱源 3" xfId="1058"/>
    <cellStyle name="解释性文本 4 4" xfId="1059"/>
    <cellStyle name="好_11大理" xfId="1060"/>
    <cellStyle name="好_11大理 2" xfId="1061"/>
    <cellStyle name="好_11大理 2 2" xfId="1062"/>
    <cellStyle name="好_11大理 3" xfId="1063"/>
    <cellStyle name="好_2007年地州资金往来对账表" xfId="1064"/>
    <cellStyle name="好_2007年地州资金往来对账表 2" xfId="1065"/>
    <cellStyle name="好_2007年地州资金往来对账表 2 2" xfId="1066"/>
    <cellStyle name="好_2007年地州资金往来对账表 3" xfId="1067"/>
    <cellStyle name="好_2008年地州对账表(国库资金） 2 2" xfId="1068"/>
    <cellStyle name="商品名称 2 3" xfId="1069"/>
    <cellStyle name="好_2008年地州对账表(国库资金） 3" xfId="1070"/>
    <cellStyle name="好_Book1" xfId="1071"/>
    <cellStyle name="好_Book1 2" xfId="1072"/>
    <cellStyle name="好_M01-1" xfId="1073"/>
    <cellStyle name="好_M01-1 2" xfId="1074"/>
    <cellStyle name="好_M01-1 2 2" xfId="1075"/>
    <cellStyle name="后继超级链接" xfId="1076"/>
    <cellStyle name="后继超级链接 2" xfId="1077"/>
    <cellStyle name="后继超级链接 2 2" xfId="1078"/>
    <cellStyle name="后继超级链接 3" xfId="1079"/>
    <cellStyle name="汇总 2 2 2" xfId="1080"/>
    <cellStyle name="汇总 2 2 2 2" xfId="1081"/>
    <cellStyle name="汇总 8" xfId="1082"/>
    <cellStyle name="汇总 2 2 3" xfId="1083"/>
    <cellStyle name="警告文本 2 2 2" xfId="1084"/>
    <cellStyle name="汇总 2 3" xfId="1085"/>
    <cellStyle name="汇总 2 3 2" xfId="1086"/>
    <cellStyle name="汇总 2 4" xfId="1087"/>
    <cellStyle name="汇总 2 4 2" xfId="1088"/>
    <cellStyle name="汇总 2 5" xfId="1089"/>
    <cellStyle name="汇总 3 2" xfId="1090"/>
    <cellStyle name="汇总 3 2 2" xfId="1091"/>
    <cellStyle name="汇总 3 2 2 2" xfId="1092"/>
    <cellStyle name="汇总 3 2 3" xfId="1093"/>
    <cellStyle name="警告文本 3 2 2" xfId="1094"/>
    <cellStyle name="汇总 3 3" xfId="1095"/>
    <cellStyle name="汇总 3 3 2" xfId="1096"/>
    <cellStyle name="汇总 3 4" xfId="1097"/>
    <cellStyle name="汇总 3 4 2" xfId="1098"/>
    <cellStyle name="汇总 3 5" xfId="1099"/>
    <cellStyle name="汇总 4 2" xfId="1100"/>
    <cellStyle name="汇总 4 2 2" xfId="1101"/>
    <cellStyle name="汇总 4 2 2 2" xfId="1102"/>
    <cellStyle name="汇总 4 2 3" xfId="1103"/>
    <cellStyle name="警告文本 4 2 2" xfId="1104"/>
    <cellStyle name="汇总 4 3" xfId="1105"/>
    <cellStyle name="汇总 4 3 2" xfId="1106"/>
    <cellStyle name="汇总 4 4" xfId="1107"/>
    <cellStyle name="汇总 4 4 2" xfId="1108"/>
    <cellStyle name="汇总 4 5" xfId="1109"/>
    <cellStyle name="汇总 5 2" xfId="1110"/>
    <cellStyle name="汇总 5 2 2" xfId="1111"/>
    <cellStyle name="汇总 5 3" xfId="1112"/>
    <cellStyle name="汇总 5 3 2" xfId="1113"/>
    <cellStyle name="汇总 5 4" xfId="1114"/>
    <cellStyle name="千分位_97-917" xfId="1115"/>
    <cellStyle name="汇总 7" xfId="1116"/>
    <cellStyle name="汇总 7 2" xfId="1117"/>
    <cellStyle name="汇总 8 2" xfId="1118"/>
    <cellStyle name="计算 2" xfId="1119"/>
    <cellStyle name="计算 2 2" xfId="1120"/>
    <cellStyle name="计算 2 2 2" xfId="1121"/>
    <cellStyle name="计算 3" xfId="1122"/>
    <cellStyle name="计算 3 2" xfId="1123"/>
    <cellStyle name="计算 3 2 2" xfId="1124"/>
    <cellStyle name="计算 3 4" xfId="1125"/>
    <cellStyle name="计算 4 2" xfId="1126"/>
    <cellStyle name="计算 4 2 2" xfId="1127"/>
    <cellStyle name="计算 4 3" xfId="1128"/>
    <cellStyle name="计算 4 4" xfId="1129"/>
    <cellStyle name="计算 5" xfId="1130"/>
    <cellStyle name="计算 5 2" xfId="1131"/>
    <cellStyle name="计算 5 3" xfId="1132"/>
    <cellStyle name="计算 6" xfId="1133"/>
    <cellStyle name="计算 7" xfId="1134"/>
    <cellStyle name="计算 8" xfId="1135"/>
    <cellStyle name="检查单元格 2" xfId="1136"/>
    <cellStyle name="检查单元格 2 2" xfId="1137"/>
    <cellStyle name="检查单元格 2 3" xfId="1138"/>
    <cellStyle name="检查单元格 2 4" xfId="1139"/>
    <cellStyle name="检查单元格 3" xfId="1140"/>
    <cellStyle name="检查单元格 3 2" xfId="1141"/>
    <cellStyle name="检查单元格 3 2 2" xfId="1142"/>
    <cellStyle name="检查单元格 3 3" xfId="1143"/>
    <cellStyle name="检查单元格 3 4" xfId="1144"/>
    <cellStyle name="检查单元格 4" xfId="1145"/>
    <cellStyle name="检查单元格 4 2" xfId="1146"/>
    <cellStyle name="检查单元格 4 2 2" xfId="1147"/>
    <cellStyle name="检查单元格 4 3" xfId="1148"/>
    <cellStyle name="检查单元格 4 4" xfId="1149"/>
    <cellStyle name="检查单元格 5" xfId="1150"/>
    <cellStyle name="检查单元格 5 2" xfId="1151"/>
    <cellStyle name="检查单元格 5 3" xfId="1152"/>
    <cellStyle name="检查单元格 8" xfId="1153"/>
    <cellStyle name="解释性文本 2" xfId="1154"/>
    <cellStyle name="解释性文本 2 2" xfId="1155"/>
    <cellStyle name="解释性文本 2 2 2" xfId="1156"/>
    <cellStyle name="解释性文本 2 3" xfId="1157"/>
    <cellStyle name="解释性文本 2 4" xfId="1158"/>
    <cellStyle name="解释性文本 3" xfId="1159"/>
    <cellStyle name="解释性文本 3 2" xfId="1160"/>
    <cellStyle name="解释性文本 3 2 2" xfId="1161"/>
    <cellStyle name="解释性文本 3 3" xfId="1162"/>
    <cellStyle name="解释性文本 3 4" xfId="1163"/>
    <cellStyle name="解释性文本 4" xfId="1164"/>
    <cellStyle name="解释性文本 4 2" xfId="1165"/>
    <cellStyle name="解释性文本 4 2 2" xfId="1166"/>
    <cellStyle name="借出原因" xfId="1167"/>
    <cellStyle name="借出原因 2" xfId="1168"/>
    <cellStyle name="借出原因 2 2" xfId="1169"/>
    <cellStyle name="借出原因 2 2 2" xfId="1170"/>
    <cellStyle name="借出原因 2 3" xfId="1171"/>
    <cellStyle name="借出原因 3" xfId="1172"/>
    <cellStyle name="借出原因 3 2" xfId="1173"/>
    <cellStyle name="借出原因 4" xfId="1174"/>
    <cellStyle name="警告文本 2" xfId="1175"/>
    <cellStyle name="警告文本 2 2" xfId="1176"/>
    <cellStyle name="警告文本 2 3" xfId="1177"/>
    <cellStyle name="警告文本 2 4" xfId="1178"/>
    <cellStyle name="警告文本 3" xfId="1179"/>
    <cellStyle name="警告文本 3 2" xfId="1180"/>
    <cellStyle name="警告文本 3 3" xfId="1181"/>
    <cellStyle name="警告文本 3 4" xfId="1182"/>
    <cellStyle name="警告文本 4" xfId="1183"/>
    <cellStyle name="警告文本 4 2" xfId="1184"/>
    <cellStyle name="警告文本 4 3" xfId="1185"/>
    <cellStyle name="警告文本 4 4" xfId="1186"/>
    <cellStyle name="警告文本 5" xfId="1187"/>
    <cellStyle name="警告文本 5 2" xfId="1188"/>
    <cellStyle name="警告文本 5 3" xfId="1189"/>
    <cellStyle name="警告文本 6" xfId="1190"/>
    <cellStyle name="警告文本 7" xfId="1191"/>
    <cellStyle name="链接单元格 2 2" xfId="1192"/>
    <cellStyle name="链接单元格 2 2 2" xfId="1193"/>
    <cellStyle name="链接单元格 2 3" xfId="1194"/>
    <cellStyle name="链接单元格 2 4" xfId="1195"/>
    <cellStyle name="链接单元格 3 2" xfId="1196"/>
    <cellStyle name="链接单元格 3 3" xfId="1197"/>
    <cellStyle name="链接单元格 3 4" xfId="1198"/>
    <cellStyle name="链接单元格 4 2" xfId="1199"/>
    <cellStyle name="链接单元格 4 2 2" xfId="1200"/>
    <cellStyle name="链接单元格 4 3" xfId="1201"/>
    <cellStyle name="链接单元格 4 4" xfId="1202"/>
    <cellStyle name="链接单元格 5 2" xfId="1203"/>
    <cellStyle name="链接单元格 5 3" xfId="1204"/>
    <cellStyle name="普通_97-917" xfId="1205"/>
    <cellStyle name="千分位[0]_laroux" xfId="1206"/>
    <cellStyle name="输入 8" xfId="1207"/>
    <cellStyle name="常规_表样--2016年1至7月云南省及省本级地方财政收支执行情况（国资预算）全省数据与国库一致send预算局826" xfId="1208"/>
    <cellStyle name="千位[0]_ 方正PC"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2"/>
  <sheetViews>
    <sheetView showGridLines="0" showZeros="0" view="pageBreakPreview" zoomScaleNormal="90" topLeftCell="B1" workbookViewId="0">
      <pane ySplit="3" topLeftCell="A4" activePane="bottomLeft" state="frozen"/>
      <selection/>
      <selection pane="bottomLeft" activeCell="F1" sqref="F$1:F$1048576"/>
    </sheetView>
  </sheetViews>
  <sheetFormatPr defaultColWidth="9" defaultRowHeight="14.25" outlineLevelCol="4"/>
  <cols>
    <col min="1" max="1" width="17.6333333333333" style="264" customWidth="1"/>
    <col min="2" max="2" width="50.75" style="264" customWidth="1"/>
    <col min="3" max="4" width="20.6333333333333" style="264" customWidth="1"/>
    <col min="5" max="5" width="20.6333333333333" style="462" customWidth="1"/>
    <col min="6" max="16384" width="9" style="463"/>
  </cols>
  <sheetData>
    <row r="1" ht="45" customHeight="1" spans="1:5">
      <c r="A1" s="267"/>
      <c r="B1" s="267" t="s">
        <v>0</v>
      </c>
      <c r="C1" s="267"/>
      <c r="D1" s="267"/>
      <c r="E1" s="267"/>
    </row>
    <row r="2" ht="18.95" customHeight="1" spans="1:5">
      <c r="A2" s="266"/>
      <c r="B2" s="464"/>
      <c r="C2" s="465"/>
      <c r="D2" s="266"/>
      <c r="E2" s="270" t="s">
        <v>1</v>
      </c>
    </row>
    <row r="3" s="459" customFormat="1" ht="45" customHeight="1" spans="1:5">
      <c r="A3" s="271" t="s">
        <v>2</v>
      </c>
      <c r="B3" s="466" t="s">
        <v>3</v>
      </c>
      <c r="C3" s="273" t="s">
        <v>4</v>
      </c>
      <c r="D3" s="273" t="s">
        <v>5</v>
      </c>
      <c r="E3" s="466" t="s">
        <v>6</v>
      </c>
    </row>
    <row r="4" ht="37.5" customHeight="1" spans="1:5">
      <c r="A4" s="440" t="s">
        <v>7</v>
      </c>
      <c r="B4" s="441" t="s">
        <v>8</v>
      </c>
      <c r="C4" s="336">
        <f>SUM(C5:C19)</f>
        <v>53060</v>
      </c>
      <c r="D4" s="336">
        <v>57500</v>
      </c>
      <c r="E4" s="429">
        <f>IF(C4&gt;0,D4/C4-1,IF(C4&lt;0,-(D4/C4-1),""))</f>
        <v>0.084</v>
      </c>
    </row>
    <row r="5" ht="37.5" customHeight="1" spans="1:5">
      <c r="A5" s="342" t="s">
        <v>9</v>
      </c>
      <c r="B5" s="293" t="s">
        <v>10</v>
      </c>
      <c r="C5" s="335">
        <v>18309</v>
      </c>
      <c r="D5" s="335">
        <v>21100</v>
      </c>
      <c r="E5" s="429">
        <f t="shared" ref="E5:E39" si="0">IF(C5&gt;0,D5/C5-1,IF(C5&lt;0,-(D5/C5-1),""))</f>
        <v>0.152</v>
      </c>
    </row>
    <row r="6" ht="37.5" customHeight="1" spans="1:5">
      <c r="A6" s="342" t="s">
        <v>11</v>
      </c>
      <c r="B6" s="293" t="s">
        <v>12</v>
      </c>
      <c r="C6" s="335">
        <v>2637</v>
      </c>
      <c r="D6" s="335">
        <v>2925</v>
      </c>
      <c r="E6" s="429">
        <f t="shared" si="0"/>
        <v>0.109</v>
      </c>
    </row>
    <row r="7" ht="37.5" customHeight="1" spans="1:5">
      <c r="A7" s="342" t="s">
        <v>13</v>
      </c>
      <c r="B7" s="293" t="s">
        <v>14</v>
      </c>
      <c r="C7" s="335">
        <v>546</v>
      </c>
      <c r="D7" s="335">
        <v>550</v>
      </c>
      <c r="E7" s="429">
        <f t="shared" si="0"/>
        <v>0.007</v>
      </c>
    </row>
    <row r="8" ht="37.5" customHeight="1" spans="1:5">
      <c r="A8" s="342" t="s">
        <v>15</v>
      </c>
      <c r="B8" s="293" t="s">
        <v>16</v>
      </c>
      <c r="C8" s="335">
        <v>2738</v>
      </c>
      <c r="D8" s="335">
        <v>2850</v>
      </c>
      <c r="E8" s="429">
        <f t="shared" si="0"/>
        <v>0.041</v>
      </c>
    </row>
    <row r="9" ht="37.5" customHeight="1" spans="1:5">
      <c r="A9" s="342" t="s">
        <v>17</v>
      </c>
      <c r="B9" s="293" t="s">
        <v>18</v>
      </c>
      <c r="C9" s="335">
        <v>1904</v>
      </c>
      <c r="D9" s="335">
        <v>1960</v>
      </c>
      <c r="E9" s="429">
        <f t="shared" si="0"/>
        <v>0.029</v>
      </c>
    </row>
    <row r="10" ht="37.5" customHeight="1" spans="1:5">
      <c r="A10" s="342" t="s">
        <v>19</v>
      </c>
      <c r="B10" s="293" t="s">
        <v>20</v>
      </c>
      <c r="C10" s="335">
        <v>985</v>
      </c>
      <c r="D10" s="335">
        <v>1050</v>
      </c>
      <c r="E10" s="429">
        <f t="shared" si="0"/>
        <v>0.066</v>
      </c>
    </row>
    <row r="11" ht="37.5" customHeight="1" spans="1:5">
      <c r="A11" s="342" t="s">
        <v>21</v>
      </c>
      <c r="B11" s="293" t="s">
        <v>22</v>
      </c>
      <c r="C11" s="335">
        <v>1205</v>
      </c>
      <c r="D11" s="335">
        <v>1250</v>
      </c>
      <c r="E11" s="429">
        <f t="shared" si="0"/>
        <v>0.037</v>
      </c>
    </row>
    <row r="12" ht="37.5" customHeight="1" spans="1:5">
      <c r="A12" s="342" t="s">
        <v>23</v>
      </c>
      <c r="B12" s="293" t="s">
        <v>24</v>
      </c>
      <c r="C12" s="335">
        <v>733</v>
      </c>
      <c r="D12" s="335">
        <v>760</v>
      </c>
      <c r="E12" s="429">
        <f t="shared" si="0"/>
        <v>0.037</v>
      </c>
    </row>
    <row r="13" ht="37.5" customHeight="1" spans="1:5">
      <c r="A13" s="342" t="s">
        <v>25</v>
      </c>
      <c r="B13" s="293" t="s">
        <v>26</v>
      </c>
      <c r="C13" s="335">
        <v>2351</v>
      </c>
      <c r="D13" s="335">
        <v>2300</v>
      </c>
      <c r="E13" s="429">
        <f t="shared" si="0"/>
        <v>-0.022</v>
      </c>
    </row>
    <row r="14" ht="37.5" customHeight="1" spans="1:5">
      <c r="A14" s="342" t="s">
        <v>27</v>
      </c>
      <c r="B14" s="293" t="s">
        <v>28</v>
      </c>
      <c r="C14" s="335">
        <v>1570</v>
      </c>
      <c r="D14" s="335">
        <v>1600</v>
      </c>
      <c r="E14" s="429">
        <f t="shared" si="0"/>
        <v>0.019</v>
      </c>
    </row>
    <row r="15" ht="37.5" customHeight="1" spans="1:5">
      <c r="A15" s="342" t="s">
        <v>29</v>
      </c>
      <c r="B15" s="293" t="s">
        <v>30</v>
      </c>
      <c r="C15" s="335">
        <v>5522</v>
      </c>
      <c r="D15" s="335">
        <v>6700</v>
      </c>
      <c r="E15" s="429">
        <f t="shared" si="0"/>
        <v>0.213</v>
      </c>
    </row>
    <row r="16" ht="37.5" customHeight="1" spans="1:5">
      <c r="A16" s="342" t="s">
        <v>31</v>
      </c>
      <c r="B16" s="293" t="s">
        <v>32</v>
      </c>
      <c r="C16" s="335">
        <v>3883</v>
      </c>
      <c r="D16" s="335">
        <v>3855</v>
      </c>
      <c r="E16" s="429">
        <f t="shared" si="0"/>
        <v>-0.007</v>
      </c>
    </row>
    <row r="17" ht="37.5" customHeight="1" spans="1:5">
      <c r="A17" s="342" t="s">
        <v>33</v>
      </c>
      <c r="B17" s="293" t="s">
        <v>34</v>
      </c>
      <c r="C17" s="335">
        <v>10115</v>
      </c>
      <c r="D17" s="335">
        <v>10000</v>
      </c>
      <c r="E17" s="429">
        <f t="shared" si="0"/>
        <v>-0.011</v>
      </c>
    </row>
    <row r="18" ht="37.5" customHeight="1" spans="1:5">
      <c r="A18" s="342" t="s">
        <v>35</v>
      </c>
      <c r="B18" s="293" t="s">
        <v>36</v>
      </c>
      <c r="C18" s="335">
        <v>527</v>
      </c>
      <c r="D18" s="335">
        <v>600</v>
      </c>
      <c r="E18" s="429">
        <f t="shared" si="0"/>
        <v>0.139</v>
      </c>
    </row>
    <row r="19" ht="37.5" customHeight="1" spans="1:5">
      <c r="A19" s="474" t="s">
        <v>37</v>
      </c>
      <c r="B19" s="293" t="s">
        <v>38</v>
      </c>
      <c r="C19" s="335">
        <v>35</v>
      </c>
      <c r="D19" s="335"/>
      <c r="E19" s="429">
        <f t="shared" si="0"/>
        <v>-1</v>
      </c>
    </row>
    <row r="20" ht="37.5" customHeight="1" spans="1:5">
      <c r="A20" s="339" t="s">
        <v>39</v>
      </c>
      <c r="B20" s="441" t="s">
        <v>40</v>
      </c>
      <c r="C20" s="336">
        <f>SUM(C21:C28)</f>
        <v>33677</v>
      </c>
      <c r="D20" s="336">
        <f>SUM(D21:D28)</f>
        <v>31800</v>
      </c>
      <c r="E20" s="429">
        <f t="shared" si="0"/>
        <v>-0.056</v>
      </c>
    </row>
    <row r="21" ht="37.5" customHeight="1" spans="1:5">
      <c r="A21" s="467" t="s">
        <v>41</v>
      </c>
      <c r="B21" s="293" t="s">
        <v>42</v>
      </c>
      <c r="C21" s="335">
        <v>1993</v>
      </c>
      <c r="D21" s="335">
        <v>2100</v>
      </c>
      <c r="E21" s="429">
        <f t="shared" si="0"/>
        <v>0.054</v>
      </c>
    </row>
    <row r="22" ht="37.5" customHeight="1" spans="1:5">
      <c r="A22" s="342" t="s">
        <v>43</v>
      </c>
      <c r="B22" s="468" t="s">
        <v>44</v>
      </c>
      <c r="C22" s="335">
        <v>2253</v>
      </c>
      <c r="D22" s="335">
        <v>2050</v>
      </c>
      <c r="E22" s="429">
        <f t="shared" si="0"/>
        <v>-0.09</v>
      </c>
    </row>
    <row r="23" ht="37.5" customHeight="1" spans="1:5">
      <c r="A23" s="342" t="s">
        <v>45</v>
      </c>
      <c r="B23" s="293" t="s">
        <v>46</v>
      </c>
      <c r="C23" s="335">
        <v>3789</v>
      </c>
      <c r="D23" s="335">
        <v>4600</v>
      </c>
      <c r="E23" s="429">
        <f t="shared" si="0"/>
        <v>0.214</v>
      </c>
    </row>
    <row r="24" ht="37.5" customHeight="1" spans="1:5">
      <c r="A24" s="342" t="s">
        <v>47</v>
      </c>
      <c r="B24" s="293" t="s">
        <v>48</v>
      </c>
      <c r="C24" s="335">
        <v>24640</v>
      </c>
      <c r="D24" s="335">
        <v>22100</v>
      </c>
      <c r="E24" s="429">
        <f t="shared" si="0"/>
        <v>-0.103</v>
      </c>
    </row>
    <row r="25" ht="37.5" customHeight="1" spans="1:5">
      <c r="A25" s="342" t="s">
        <v>49</v>
      </c>
      <c r="B25" s="293" t="s">
        <v>50</v>
      </c>
      <c r="C25" s="335"/>
      <c r="D25" s="335"/>
      <c r="E25" s="429" t="str">
        <f t="shared" si="0"/>
        <v/>
      </c>
    </row>
    <row r="26" ht="37.5" customHeight="1" spans="1:5">
      <c r="A26" s="342" t="s">
        <v>51</v>
      </c>
      <c r="B26" s="293" t="s">
        <v>52</v>
      </c>
      <c r="C26" s="335">
        <v>0</v>
      </c>
      <c r="D26" s="335"/>
      <c r="E26" s="429" t="str">
        <f t="shared" si="0"/>
        <v/>
      </c>
    </row>
    <row r="27" ht="37.5" customHeight="1" spans="1:5">
      <c r="A27" s="342" t="s">
        <v>53</v>
      </c>
      <c r="B27" s="293" t="s">
        <v>54</v>
      </c>
      <c r="C27" s="335">
        <v>976</v>
      </c>
      <c r="D27" s="335">
        <v>950</v>
      </c>
      <c r="E27" s="429">
        <f t="shared" si="0"/>
        <v>-0.027</v>
      </c>
    </row>
    <row r="28" ht="37.5" customHeight="1" spans="1:5">
      <c r="A28" s="342" t="s">
        <v>55</v>
      </c>
      <c r="B28" s="293" t="s">
        <v>56</v>
      </c>
      <c r="C28" s="335">
        <v>26</v>
      </c>
      <c r="D28" s="335"/>
      <c r="E28" s="429">
        <f t="shared" si="0"/>
        <v>-1</v>
      </c>
    </row>
    <row r="29" ht="37.5" customHeight="1" spans="1:5">
      <c r="A29" s="342"/>
      <c r="B29" s="293"/>
      <c r="C29" s="335"/>
      <c r="D29" s="335"/>
      <c r="E29" s="429" t="str">
        <f t="shared" si="0"/>
        <v/>
      </c>
    </row>
    <row r="30" s="460" customFormat="1" ht="37.5" customHeight="1" spans="1:5">
      <c r="A30" s="469"/>
      <c r="B30" s="438" t="s">
        <v>57</v>
      </c>
      <c r="C30" s="336">
        <f>C4+C20</f>
        <v>86737</v>
      </c>
      <c r="D30" s="336">
        <f>D4+D20</f>
        <v>89300</v>
      </c>
      <c r="E30" s="429">
        <f t="shared" si="0"/>
        <v>0.03</v>
      </c>
    </row>
    <row r="31" ht="37.5" customHeight="1" spans="1:5">
      <c r="A31" s="339">
        <v>105</v>
      </c>
      <c r="B31" s="292" t="s">
        <v>58</v>
      </c>
      <c r="C31" s="336">
        <v>600</v>
      </c>
      <c r="D31" s="336"/>
      <c r="E31" s="429">
        <f t="shared" si="0"/>
        <v>-1</v>
      </c>
    </row>
    <row r="32" ht="37.5" customHeight="1" spans="1:5">
      <c r="A32" s="440">
        <v>110</v>
      </c>
      <c r="B32" s="441" t="s">
        <v>59</v>
      </c>
      <c r="C32" s="336">
        <f>SUM(C33:C38)</f>
        <v>346702</v>
      </c>
      <c r="D32" s="336">
        <v>358200</v>
      </c>
      <c r="E32" s="429">
        <f t="shared" si="0"/>
        <v>0.033</v>
      </c>
    </row>
    <row r="33" ht="37.5" customHeight="1" spans="1:5">
      <c r="A33" s="342">
        <v>11001</v>
      </c>
      <c r="B33" s="293" t="s">
        <v>60</v>
      </c>
      <c r="C33" s="335">
        <v>6646</v>
      </c>
      <c r="D33" s="335">
        <v>6646</v>
      </c>
      <c r="E33" s="429">
        <f t="shared" si="0"/>
        <v>0</v>
      </c>
    </row>
    <row r="34" ht="37.5" customHeight="1" spans="1:5">
      <c r="A34" s="342"/>
      <c r="B34" s="293" t="s">
        <v>61</v>
      </c>
      <c r="C34" s="335">
        <f>250209+44240</f>
        <v>294449</v>
      </c>
      <c r="D34" s="335">
        <v>305883</v>
      </c>
      <c r="E34" s="429">
        <f t="shared" si="0"/>
        <v>0.039</v>
      </c>
    </row>
    <row r="35" ht="37.5" customHeight="1" spans="1:5">
      <c r="A35" s="342">
        <v>11008</v>
      </c>
      <c r="B35" s="293" t="s">
        <v>62</v>
      </c>
      <c r="C35" s="335">
        <v>607</v>
      </c>
      <c r="D35" s="335">
        <v>422</v>
      </c>
      <c r="E35" s="429">
        <f t="shared" si="0"/>
        <v>-0.305</v>
      </c>
    </row>
    <row r="36" ht="37.5" customHeight="1" spans="1:5">
      <c r="A36" s="342">
        <v>11009</v>
      </c>
      <c r="B36" s="293" t="s">
        <v>63</v>
      </c>
      <c r="C36" s="335">
        <v>45000</v>
      </c>
      <c r="D36" s="335">
        <v>45000</v>
      </c>
      <c r="E36" s="429">
        <f t="shared" si="0"/>
        <v>0</v>
      </c>
    </row>
    <row r="37" s="461" customFormat="1" ht="37.5" customHeight="1" spans="1:5">
      <c r="A37" s="470">
        <v>11013</v>
      </c>
      <c r="B37" s="297" t="s">
        <v>64</v>
      </c>
      <c r="C37" s="335">
        <v>0</v>
      </c>
      <c r="D37" s="335"/>
      <c r="E37" s="429" t="str">
        <f t="shared" si="0"/>
        <v/>
      </c>
    </row>
    <row r="38" s="461" customFormat="1" ht="37.5" customHeight="1" spans="1:5">
      <c r="A38" s="470">
        <v>11015</v>
      </c>
      <c r="B38" s="297" t="s">
        <v>65</v>
      </c>
      <c r="C38" s="335"/>
      <c r="D38" s="335">
        <v>249</v>
      </c>
      <c r="E38" s="429" t="str">
        <f t="shared" si="0"/>
        <v/>
      </c>
    </row>
    <row r="39" ht="37.5" customHeight="1" spans="1:5">
      <c r="A39" s="471"/>
      <c r="B39" s="472" t="s">
        <v>66</v>
      </c>
      <c r="C39" s="336">
        <f>C30+C31+C32</f>
        <v>434039</v>
      </c>
      <c r="D39" s="336">
        <f>D30+D31+D32</f>
        <v>447500</v>
      </c>
      <c r="E39" s="429">
        <f t="shared" si="0"/>
        <v>0.031</v>
      </c>
    </row>
    <row r="40" spans="3:4">
      <c r="C40" s="473"/>
      <c r="D40" s="473"/>
    </row>
    <row r="41" spans="4:4">
      <c r="D41" s="473"/>
    </row>
    <row r="42" spans="3:4">
      <c r="C42" s="473"/>
      <c r="D42" s="473"/>
    </row>
    <row r="43" spans="4:4">
      <c r="D43" s="473"/>
    </row>
    <row r="44" spans="3:4">
      <c r="C44" s="473"/>
      <c r="D44" s="473"/>
    </row>
    <row r="45" spans="3:4">
      <c r="C45" s="473"/>
      <c r="D45" s="473"/>
    </row>
    <row r="46" spans="4:4">
      <c r="D46" s="473"/>
    </row>
    <row r="47" spans="3:4">
      <c r="C47" s="473"/>
      <c r="D47" s="473"/>
    </row>
    <row r="48" spans="3:4">
      <c r="C48" s="473"/>
      <c r="D48" s="473"/>
    </row>
    <row r="49" spans="3:4">
      <c r="C49" s="473"/>
      <c r="D49" s="473"/>
    </row>
    <row r="50" spans="3:4">
      <c r="C50" s="473"/>
      <c r="D50" s="473"/>
    </row>
    <row r="51" spans="4:4">
      <c r="D51" s="473"/>
    </row>
    <row r="52" spans="3:4">
      <c r="C52" s="473"/>
      <c r="D52" s="473"/>
    </row>
  </sheetData>
  <mergeCells count="1">
    <mergeCell ref="B1:E1"/>
  </mergeCells>
  <conditionalFormatting sqref="E2">
    <cfRule type="cellIs" dxfId="0" priority="38" stopIfTrue="1" operator="lessThanOrEqual">
      <formula>-1</formula>
    </cfRule>
  </conditionalFormatting>
  <conditionalFormatting sqref="A31:B31">
    <cfRule type="expression" dxfId="1" priority="44" stopIfTrue="1">
      <formula>"len($A:$A)=3"</formula>
    </cfRule>
  </conditionalFormatting>
  <conditionalFormatting sqref="C31">
    <cfRule type="expression" dxfId="1" priority="29" stopIfTrue="1">
      <formula>"len($A:$A)=3"</formula>
    </cfRule>
  </conditionalFormatting>
  <conditionalFormatting sqref="D31">
    <cfRule type="expression" dxfId="1" priority="18" stopIfTrue="1">
      <formula>"len($A:$A)=3"</formula>
    </cfRule>
  </conditionalFormatting>
  <conditionalFormatting sqref="D38">
    <cfRule type="expression" dxfId="1" priority="21" stopIfTrue="1">
      <formula>"len($A:$A)=3"</formula>
    </cfRule>
  </conditionalFormatting>
  <conditionalFormatting sqref="B7:B8">
    <cfRule type="expression" dxfId="1" priority="52" stopIfTrue="1">
      <formula>"len($A:$A)=3"</formula>
    </cfRule>
  </conditionalFormatting>
  <conditionalFormatting sqref="B32:B34">
    <cfRule type="expression" dxfId="1" priority="13" stopIfTrue="1">
      <formula>"len($A:$A)=3"</formula>
    </cfRule>
  </conditionalFormatting>
  <conditionalFormatting sqref="B37:B39">
    <cfRule type="expression" dxfId="1" priority="7" stopIfTrue="1">
      <formula>"len($A:$A)=3"</formula>
    </cfRule>
    <cfRule type="expression" dxfId="1" priority="8" stopIfTrue="1">
      <formula>"len($A:$A)=3"</formula>
    </cfRule>
  </conditionalFormatting>
  <conditionalFormatting sqref="C4:C6">
    <cfRule type="expression" dxfId="1" priority="33" stopIfTrue="1">
      <formula>"len($A:$A)=3"</formula>
    </cfRule>
  </conditionalFormatting>
  <conditionalFormatting sqref="C7:C8">
    <cfRule type="expression" dxfId="1" priority="31" stopIfTrue="1">
      <formula>"len($A:$A)=3"</formula>
    </cfRule>
  </conditionalFormatting>
  <conditionalFormatting sqref="C33:C34">
    <cfRule type="expression" dxfId="1" priority="27" stopIfTrue="1">
      <formula>"len($A:$A)=3"</formula>
    </cfRule>
  </conditionalFormatting>
  <conditionalFormatting sqref="C35:C36">
    <cfRule type="expression" dxfId="1" priority="25" stopIfTrue="1">
      <formula>"len($A:$A)=3"</formula>
    </cfRule>
  </conditionalFormatting>
  <conditionalFormatting sqref="D4:D6">
    <cfRule type="expression" dxfId="1" priority="22" stopIfTrue="1">
      <formula>"len($A:$A)=3"</formula>
    </cfRule>
  </conditionalFormatting>
  <conditionalFormatting sqref="D7:D8">
    <cfRule type="expression" dxfId="1" priority="20" stopIfTrue="1">
      <formula>"len($A:$A)=3"</formula>
    </cfRule>
  </conditionalFormatting>
  <conditionalFormatting sqref="D33:D34">
    <cfRule type="expression" dxfId="1" priority="16" stopIfTrue="1">
      <formula>"len($A:$A)=3"</formula>
    </cfRule>
  </conditionalFormatting>
  <conditionalFormatting sqref="D35:D36">
    <cfRule type="expression" dxfId="1" priority="14" stopIfTrue="1">
      <formula>"len($A:$A)=3"</formula>
    </cfRule>
  </conditionalFormatting>
  <conditionalFormatting sqref="D37:D38">
    <cfRule type="expression" dxfId="1" priority="24" stopIfTrue="1">
      <formula>"len($A:$A)=3"</formula>
    </cfRule>
  </conditionalFormatting>
  <conditionalFormatting sqref="A4:B29">
    <cfRule type="expression" dxfId="1" priority="49" stopIfTrue="1">
      <formula>"len($A:$A)=3"</formula>
    </cfRule>
  </conditionalFormatting>
  <conditionalFormatting sqref="B4:B6 B31 B39">
    <cfRule type="expression" dxfId="1" priority="58" stopIfTrue="1">
      <formula>"len($A:$A)=3"</formula>
    </cfRule>
  </conditionalFormatting>
  <conditionalFormatting sqref="C4:C29 D20">
    <cfRule type="expression" dxfId="1" priority="30" stopIfTrue="1">
      <formula>"len($A:$A)=3"</formula>
    </cfRule>
  </conditionalFormatting>
  <conditionalFormatting sqref="D4:D19 D21:D29">
    <cfRule type="expression" dxfId="1" priority="19" stopIfTrue="1">
      <formula>"len($A:$A)=3"</formula>
    </cfRule>
  </conditionalFormatting>
  <conditionalFormatting sqref="C31 C32:D34">
    <cfRule type="expression" dxfId="1" priority="34" stopIfTrue="1">
      <formula>"len($A:$A)=3"</formula>
    </cfRule>
  </conditionalFormatting>
  <conditionalFormatting sqref="D31 D33:D34">
    <cfRule type="expression" dxfId="1" priority="23" stopIfTrue="1">
      <formula>"len($A:$A)=3"</formula>
    </cfRule>
  </conditionalFormatting>
  <conditionalFormatting sqref="A32:B34 B38:B39">
    <cfRule type="expression" dxfId="1" priority="12" stopIfTrue="1">
      <formula>"len($A:$A)=3"</formula>
    </cfRule>
  </conditionalFormatting>
  <conditionalFormatting sqref="C32:D34">
    <cfRule type="expression" dxfId="1" priority="28" stopIfTrue="1">
      <formula>"len($A:$A)=3"</formula>
    </cfRule>
  </conditionalFormatting>
  <conditionalFormatting sqref="A33:B34">
    <cfRule type="expression" dxfId="1" priority="11" stopIfTrue="1">
      <formula>"len($A:$A)=3"</formula>
    </cfRule>
  </conditionalFormatting>
  <conditionalFormatting sqref="B39 A35:D35">
    <cfRule type="expression" dxfId="1" priority="56" stopIfTrue="1">
      <formula>"len($A:$A)=3"</formula>
    </cfRule>
  </conditionalFormatting>
  <conditionalFormatting sqref="A35:B36">
    <cfRule type="expression" dxfId="1" priority="9" stopIfTrue="1">
      <formula>"len($A:$A)=3"</formula>
    </cfRule>
  </conditionalFormatting>
  <conditionalFormatting sqref="C37:C39 D39">
    <cfRule type="expression" dxfId="1" priority="35" stopIfTrue="1">
      <formula>"len($A:$A)=3"</formula>
    </cfRule>
  </conditionalFormatting>
  <conditionalFormatting sqref="C38:C39 D39">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82"/>
  <sheetViews>
    <sheetView showGridLines="0" showZeros="0" view="pageBreakPreview" zoomScaleNormal="115" topLeftCell="B1" workbookViewId="0">
      <pane ySplit="3" topLeftCell="A202" activePane="bottomLeft" state="frozen"/>
      <selection/>
      <selection pane="bottomLeft" activeCell="B202" sqref="B202"/>
    </sheetView>
  </sheetViews>
  <sheetFormatPr defaultColWidth="9" defaultRowHeight="14.25" outlineLevelCol="4"/>
  <cols>
    <col min="1" max="1" width="21.5" style="266" customWidth="1"/>
    <col min="2" max="2" width="50.75" style="266" customWidth="1"/>
    <col min="3" max="4" width="20.6333333333333" style="266" customWidth="1"/>
    <col min="5" max="5" width="20.6333333333333" style="326" customWidth="1"/>
    <col min="6" max="16384" width="9" style="266"/>
  </cols>
  <sheetData>
    <row r="1" ht="45" customHeight="1" spans="2:5">
      <c r="B1" s="267" t="s">
        <v>2545</v>
      </c>
      <c r="C1" s="267"/>
      <c r="D1" s="267"/>
      <c r="E1" s="267"/>
    </row>
    <row r="2" s="268" customFormat="1" ht="20.1" customHeight="1" spans="2:5">
      <c r="B2" s="269"/>
      <c r="C2" s="269"/>
      <c r="D2" s="269"/>
      <c r="E2" s="270" t="s">
        <v>1</v>
      </c>
    </row>
    <row r="3" s="325" customFormat="1" ht="45" customHeight="1" spans="1:5">
      <c r="A3" s="271" t="s">
        <v>2</v>
      </c>
      <c r="B3" s="272" t="s">
        <v>3</v>
      </c>
      <c r="C3" s="273" t="s">
        <v>4</v>
      </c>
      <c r="D3" s="273" t="s">
        <v>5</v>
      </c>
      <c r="E3" s="273" t="s">
        <v>6</v>
      </c>
    </row>
    <row r="4" ht="38" customHeight="1" spans="1:5">
      <c r="A4" s="274" t="s">
        <v>80</v>
      </c>
      <c r="B4" s="275" t="s">
        <v>2546</v>
      </c>
      <c r="C4" s="285">
        <v>30</v>
      </c>
      <c r="D4" s="285">
        <v>20</v>
      </c>
      <c r="E4" s="282">
        <f>IF(C4&gt;0,D4/C4-1,IF(C4&lt;0,-(D4/C4-1),""))</f>
        <v>-0.333</v>
      </c>
    </row>
    <row r="5" ht="38" customHeight="1" spans="1:5">
      <c r="A5" s="280" t="s">
        <v>2547</v>
      </c>
      <c r="B5" s="278" t="s">
        <v>2548</v>
      </c>
      <c r="C5" s="281"/>
      <c r="D5" s="281"/>
      <c r="E5" s="282" t="str">
        <f t="shared" ref="E5:E68" si="0">IF(C5&gt;0,D5/C5-1,IF(C5&lt;0,-(D5/C5-1),""))</f>
        <v/>
      </c>
    </row>
    <row r="6" ht="38" customHeight="1" spans="1:5">
      <c r="A6" s="280" t="s">
        <v>2549</v>
      </c>
      <c r="B6" s="278" t="s">
        <v>2550</v>
      </c>
      <c r="C6" s="281"/>
      <c r="D6" s="281"/>
      <c r="E6" s="282" t="str">
        <f t="shared" si="0"/>
        <v/>
      </c>
    </row>
    <row r="7" ht="38" customHeight="1" spans="1:5">
      <c r="A7" s="280" t="s">
        <v>2551</v>
      </c>
      <c r="B7" s="278" t="s">
        <v>2552</v>
      </c>
      <c r="C7" s="281"/>
      <c r="D7" s="281"/>
      <c r="E7" s="282" t="str">
        <f t="shared" si="0"/>
        <v/>
      </c>
    </row>
    <row r="8" ht="38" customHeight="1" spans="1:5">
      <c r="A8" s="280" t="s">
        <v>2553</v>
      </c>
      <c r="B8" s="278" t="s">
        <v>2554</v>
      </c>
      <c r="C8" s="281"/>
      <c r="D8" s="281"/>
      <c r="E8" s="282" t="str">
        <f t="shared" si="0"/>
        <v/>
      </c>
    </row>
    <row r="9" s="260" customFormat="1" ht="38" customHeight="1" spans="1:5">
      <c r="A9" s="280" t="s">
        <v>2555</v>
      </c>
      <c r="B9" s="278" t="s">
        <v>2556</v>
      </c>
      <c r="C9" s="281"/>
      <c r="D9" s="281"/>
      <c r="E9" s="282" t="str">
        <f t="shared" si="0"/>
        <v/>
      </c>
    </row>
    <row r="10" ht="38" customHeight="1" spans="1:5">
      <c r="A10" s="280" t="s">
        <v>2557</v>
      </c>
      <c r="B10" s="278" t="s">
        <v>2558</v>
      </c>
      <c r="C10" s="281"/>
      <c r="D10" s="281"/>
      <c r="E10" s="282" t="str">
        <f t="shared" si="0"/>
        <v/>
      </c>
    </row>
    <row r="11" ht="38" customHeight="1" spans="1:5">
      <c r="A11" s="280" t="s">
        <v>2559</v>
      </c>
      <c r="B11" s="278" t="s">
        <v>2560</v>
      </c>
      <c r="C11" s="281">
        <v>30</v>
      </c>
      <c r="D11" s="281">
        <v>20</v>
      </c>
      <c r="E11" s="282">
        <f t="shared" si="0"/>
        <v>-0.333</v>
      </c>
    </row>
    <row r="12" s="260" customFormat="1" ht="38" customHeight="1" spans="1:5">
      <c r="A12" s="280" t="s">
        <v>2561</v>
      </c>
      <c r="B12" s="278" t="s">
        <v>2562</v>
      </c>
      <c r="C12" s="281"/>
      <c r="D12" s="281"/>
      <c r="E12" s="282" t="str">
        <f t="shared" si="0"/>
        <v/>
      </c>
    </row>
    <row r="13" ht="38" customHeight="1" spans="1:5">
      <c r="A13" s="280" t="s">
        <v>2563</v>
      </c>
      <c r="B13" s="278" t="s">
        <v>2564</v>
      </c>
      <c r="C13" s="281"/>
      <c r="D13" s="281"/>
      <c r="E13" s="282" t="str">
        <f t="shared" si="0"/>
        <v/>
      </c>
    </row>
    <row r="14" s="260" customFormat="1" ht="38" customHeight="1" spans="1:5">
      <c r="A14" s="280" t="s">
        <v>2565</v>
      </c>
      <c r="B14" s="278" t="s">
        <v>2566</v>
      </c>
      <c r="C14" s="281"/>
      <c r="D14" s="281"/>
      <c r="E14" s="282" t="str">
        <f t="shared" si="0"/>
        <v/>
      </c>
    </row>
    <row r="15" ht="38" customHeight="1" spans="1:5">
      <c r="A15" s="280" t="s">
        <v>2567</v>
      </c>
      <c r="B15" s="278" t="s">
        <v>2568</v>
      </c>
      <c r="C15" s="281">
        <v>30</v>
      </c>
      <c r="D15" s="281">
        <v>20</v>
      </c>
      <c r="E15" s="282">
        <f t="shared" si="0"/>
        <v>-0.333</v>
      </c>
    </row>
    <row r="16" ht="38" customHeight="1" spans="1:5">
      <c r="A16" s="280" t="s">
        <v>2569</v>
      </c>
      <c r="B16" s="278" t="s">
        <v>2570</v>
      </c>
      <c r="C16" s="281"/>
      <c r="D16" s="281"/>
      <c r="E16" s="282" t="str">
        <f t="shared" si="0"/>
        <v/>
      </c>
    </row>
    <row r="17" s="260" customFormat="1" ht="38" customHeight="1" spans="1:5">
      <c r="A17" s="280" t="s">
        <v>2571</v>
      </c>
      <c r="B17" s="278" t="s">
        <v>2572</v>
      </c>
      <c r="C17" s="281"/>
      <c r="D17" s="281"/>
      <c r="E17" s="282" t="str">
        <f t="shared" si="0"/>
        <v/>
      </c>
    </row>
    <row r="18" s="260" customFormat="1" ht="38" customHeight="1" spans="1:5">
      <c r="A18" s="280" t="s">
        <v>2573</v>
      </c>
      <c r="B18" s="278" t="s">
        <v>2574</v>
      </c>
      <c r="C18" s="281"/>
      <c r="D18" s="281"/>
      <c r="E18" s="282" t="str">
        <f t="shared" si="0"/>
        <v/>
      </c>
    </row>
    <row r="19" s="260" customFormat="1" ht="38" customHeight="1" spans="1:5">
      <c r="A19" s="280" t="s">
        <v>2575</v>
      </c>
      <c r="B19" s="278" t="s">
        <v>2576</v>
      </c>
      <c r="C19" s="281"/>
      <c r="D19" s="281"/>
      <c r="E19" s="282" t="str">
        <f t="shared" si="0"/>
        <v/>
      </c>
    </row>
    <row r="20" ht="38" customHeight="1" spans="1:5">
      <c r="A20" s="274" t="s">
        <v>82</v>
      </c>
      <c r="B20" s="275" t="s">
        <v>2577</v>
      </c>
      <c r="C20" s="285">
        <v>493</v>
      </c>
      <c r="D20" s="285">
        <v>400</v>
      </c>
      <c r="E20" s="282">
        <f t="shared" si="0"/>
        <v>-0.189</v>
      </c>
    </row>
    <row r="21" ht="38" customHeight="1" spans="1:5">
      <c r="A21" s="280" t="s">
        <v>2578</v>
      </c>
      <c r="B21" s="278" t="s">
        <v>2579</v>
      </c>
      <c r="C21" s="281">
        <v>447</v>
      </c>
      <c r="D21" s="281">
        <v>350</v>
      </c>
      <c r="E21" s="282">
        <f t="shared" si="0"/>
        <v>-0.217</v>
      </c>
    </row>
    <row r="22" ht="38" customHeight="1" spans="1:5">
      <c r="A22" s="280" t="s">
        <v>2580</v>
      </c>
      <c r="B22" s="278" t="s">
        <v>2581</v>
      </c>
      <c r="C22" s="281">
        <v>397</v>
      </c>
      <c r="D22" s="281">
        <v>350</v>
      </c>
      <c r="E22" s="282">
        <f t="shared" si="0"/>
        <v>-0.118</v>
      </c>
    </row>
    <row r="23" ht="38" customHeight="1" spans="1:5">
      <c r="A23" s="280" t="s">
        <v>2582</v>
      </c>
      <c r="B23" s="278" t="s">
        <v>2583</v>
      </c>
      <c r="C23" s="281">
        <v>50</v>
      </c>
      <c r="D23" s="281"/>
      <c r="E23" s="282">
        <f t="shared" si="0"/>
        <v>-1</v>
      </c>
    </row>
    <row r="24" ht="38" customHeight="1" spans="1:5">
      <c r="A24" s="280" t="s">
        <v>2584</v>
      </c>
      <c r="B24" s="278" t="s">
        <v>2585</v>
      </c>
      <c r="C24" s="281"/>
      <c r="D24" s="281"/>
      <c r="E24" s="282" t="str">
        <f t="shared" si="0"/>
        <v/>
      </c>
    </row>
    <row r="25" ht="38" customHeight="1" spans="1:5">
      <c r="A25" s="280" t="s">
        <v>2586</v>
      </c>
      <c r="B25" s="278" t="s">
        <v>2587</v>
      </c>
      <c r="C25" s="281">
        <v>46</v>
      </c>
      <c r="D25" s="281">
        <v>50</v>
      </c>
      <c r="E25" s="282">
        <f t="shared" si="0"/>
        <v>0.087</v>
      </c>
    </row>
    <row r="26" s="260" customFormat="1" ht="38" customHeight="1" spans="1:5">
      <c r="A26" s="280" t="s">
        <v>2588</v>
      </c>
      <c r="B26" s="278" t="s">
        <v>2581</v>
      </c>
      <c r="C26" s="281"/>
      <c r="D26" s="281"/>
      <c r="E26" s="282" t="str">
        <f t="shared" si="0"/>
        <v/>
      </c>
    </row>
    <row r="27" ht="38" customHeight="1" spans="1:5">
      <c r="A27" s="280" t="s">
        <v>2589</v>
      </c>
      <c r="B27" s="278" t="s">
        <v>2583</v>
      </c>
      <c r="C27" s="281"/>
      <c r="D27" s="281"/>
      <c r="E27" s="282" t="str">
        <f t="shared" si="0"/>
        <v/>
      </c>
    </row>
    <row r="28" ht="38" customHeight="1" spans="1:5">
      <c r="A28" s="280" t="s">
        <v>2590</v>
      </c>
      <c r="B28" s="278" t="s">
        <v>2591</v>
      </c>
      <c r="C28" s="281">
        <v>46</v>
      </c>
      <c r="D28" s="281">
        <v>50</v>
      </c>
      <c r="E28" s="282">
        <f t="shared" si="0"/>
        <v>0.087</v>
      </c>
    </row>
    <row r="29" s="263" customFormat="1" ht="38" customHeight="1" spans="1:5">
      <c r="A29" s="280" t="s">
        <v>2592</v>
      </c>
      <c r="B29" s="278" t="s">
        <v>2593</v>
      </c>
      <c r="C29" s="281"/>
      <c r="D29" s="281"/>
      <c r="E29" s="282" t="str">
        <f t="shared" si="0"/>
        <v/>
      </c>
    </row>
    <row r="30" s="260" customFormat="1" ht="38" customHeight="1" spans="1:5">
      <c r="A30" s="280" t="s">
        <v>2594</v>
      </c>
      <c r="B30" s="278" t="s">
        <v>2583</v>
      </c>
      <c r="C30" s="281"/>
      <c r="D30" s="281"/>
      <c r="E30" s="282" t="str">
        <f t="shared" si="0"/>
        <v/>
      </c>
    </row>
    <row r="31" s="260" customFormat="1" ht="38" customHeight="1" spans="1:5">
      <c r="A31" s="280" t="s">
        <v>2595</v>
      </c>
      <c r="B31" s="278" t="s">
        <v>2596</v>
      </c>
      <c r="C31" s="281"/>
      <c r="D31" s="281"/>
      <c r="E31" s="282" t="str">
        <f t="shared" si="0"/>
        <v/>
      </c>
    </row>
    <row r="32" ht="38" customHeight="1" spans="1:5">
      <c r="A32" s="274" t="s">
        <v>86</v>
      </c>
      <c r="B32" s="275" t="s">
        <v>2597</v>
      </c>
      <c r="C32" s="285"/>
      <c r="D32" s="285"/>
      <c r="E32" s="282" t="str">
        <f t="shared" si="0"/>
        <v/>
      </c>
    </row>
    <row r="33" ht="38" customHeight="1" spans="1:5">
      <c r="A33" s="280" t="s">
        <v>2598</v>
      </c>
      <c r="B33" s="278" t="s">
        <v>2599</v>
      </c>
      <c r="C33" s="281"/>
      <c r="D33" s="281"/>
      <c r="E33" s="282" t="str">
        <f t="shared" si="0"/>
        <v/>
      </c>
    </row>
    <row r="34" s="260" customFormat="1" ht="38" customHeight="1" spans="1:5">
      <c r="A34" s="280">
        <v>2116001</v>
      </c>
      <c r="B34" s="278" t="s">
        <v>2600</v>
      </c>
      <c r="C34" s="281"/>
      <c r="D34" s="281"/>
      <c r="E34" s="282" t="str">
        <f t="shared" si="0"/>
        <v/>
      </c>
    </row>
    <row r="35" s="260" customFormat="1" ht="38" customHeight="1" spans="1:5">
      <c r="A35" s="280">
        <v>2116002</v>
      </c>
      <c r="B35" s="278" t="s">
        <v>2601</v>
      </c>
      <c r="C35" s="281"/>
      <c r="D35" s="281"/>
      <c r="E35" s="282" t="str">
        <f t="shared" si="0"/>
        <v/>
      </c>
    </row>
    <row r="36" s="260" customFormat="1" ht="38" customHeight="1" spans="1:5">
      <c r="A36" s="280">
        <v>2116003</v>
      </c>
      <c r="B36" s="278" t="s">
        <v>2602</v>
      </c>
      <c r="C36" s="281"/>
      <c r="D36" s="281"/>
      <c r="E36" s="282" t="str">
        <f t="shared" si="0"/>
        <v/>
      </c>
    </row>
    <row r="37" s="263" customFormat="1" ht="38" customHeight="1" spans="1:5">
      <c r="A37" s="280">
        <v>2116099</v>
      </c>
      <c r="B37" s="278" t="s">
        <v>2603</v>
      </c>
      <c r="C37" s="281"/>
      <c r="D37" s="281"/>
      <c r="E37" s="282" t="str">
        <f t="shared" si="0"/>
        <v/>
      </c>
    </row>
    <row r="38" s="260" customFormat="1" ht="38" customHeight="1" spans="1:5">
      <c r="A38" s="280">
        <v>21161</v>
      </c>
      <c r="B38" s="278" t="s">
        <v>2604</v>
      </c>
      <c r="C38" s="281"/>
      <c r="D38" s="281"/>
      <c r="E38" s="282" t="str">
        <f t="shared" si="0"/>
        <v/>
      </c>
    </row>
    <row r="39" ht="38" customHeight="1" spans="1:5">
      <c r="A39" s="280">
        <v>2116101</v>
      </c>
      <c r="B39" s="278" t="s">
        <v>2605</v>
      </c>
      <c r="C39" s="281"/>
      <c r="D39" s="281"/>
      <c r="E39" s="282" t="str">
        <f t="shared" si="0"/>
        <v/>
      </c>
    </row>
    <row r="40" ht="38" customHeight="1" spans="1:5">
      <c r="A40" s="280">
        <v>2116102</v>
      </c>
      <c r="B40" s="278" t="s">
        <v>2606</v>
      </c>
      <c r="C40" s="281"/>
      <c r="D40" s="281"/>
      <c r="E40" s="282" t="str">
        <f t="shared" si="0"/>
        <v/>
      </c>
    </row>
    <row r="41" ht="38" customHeight="1" spans="1:5">
      <c r="A41" s="280">
        <v>2116103</v>
      </c>
      <c r="B41" s="278" t="s">
        <v>2607</v>
      </c>
      <c r="C41" s="281"/>
      <c r="D41" s="281"/>
      <c r="E41" s="282" t="str">
        <f t="shared" si="0"/>
        <v/>
      </c>
    </row>
    <row r="42" ht="38" customHeight="1" spans="1:5">
      <c r="A42" s="280">
        <v>2116104</v>
      </c>
      <c r="B42" s="278" t="s">
        <v>2608</v>
      </c>
      <c r="C42" s="281"/>
      <c r="D42" s="281"/>
      <c r="E42" s="282" t="str">
        <f t="shared" si="0"/>
        <v/>
      </c>
    </row>
    <row r="43" ht="38" customHeight="1" spans="1:5">
      <c r="A43" s="274" t="s">
        <v>88</v>
      </c>
      <c r="B43" s="275" t="s">
        <v>2609</v>
      </c>
      <c r="C43" s="285">
        <v>132726</v>
      </c>
      <c r="D43" s="285">
        <v>152852</v>
      </c>
      <c r="E43" s="282">
        <f t="shared" si="0"/>
        <v>0.152</v>
      </c>
    </row>
    <row r="44" ht="38" customHeight="1" spans="1:5">
      <c r="A44" s="280" t="s">
        <v>2610</v>
      </c>
      <c r="B44" s="278" t="s">
        <v>2611</v>
      </c>
      <c r="C44" s="281">
        <v>72544</v>
      </c>
      <c r="D44" s="281">
        <v>82852</v>
      </c>
      <c r="E44" s="282">
        <f t="shared" si="0"/>
        <v>0.142</v>
      </c>
    </row>
    <row r="45" ht="38" customHeight="1" spans="1:5">
      <c r="A45" s="280" t="s">
        <v>2612</v>
      </c>
      <c r="B45" s="278" t="s">
        <v>2613</v>
      </c>
      <c r="C45" s="281">
        <v>47686</v>
      </c>
      <c r="D45" s="281">
        <v>34585</v>
      </c>
      <c r="E45" s="282">
        <f t="shared" si="0"/>
        <v>-0.275</v>
      </c>
    </row>
    <row r="46" ht="38" customHeight="1" spans="1:5">
      <c r="A46" s="280" t="s">
        <v>2614</v>
      </c>
      <c r="B46" s="278" t="s">
        <v>2615</v>
      </c>
      <c r="C46" s="281"/>
      <c r="D46" s="281"/>
      <c r="E46" s="282" t="str">
        <f t="shared" si="0"/>
        <v/>
      </c>
    </row>
    <row r="47" ht="38" customHeight="1" spans="1:5">
      <c r="A47" s="280" t="s">
        <v>2616</v>
      </c>
      <c r="B47" s="278" t="s">
        <v>2617</v>
      </c>
      <c r="C47" s="281">
        <v>500</v>
      </c>
      <c r="D47" s="281"/>
      <c r="E47" s="282">
        <f t="shared" si="0"/>
        <v>-1</v>
      </c>
    </row>
    <row r="48" ht="38" customHeight="1" spans="1:5">
      <c r="A48" s="280" t="s">
        <v>2618</v>
      </c>
      <c r="B48" s="278" t="s">
        <v>2619</v>
      </c>
      <c r="C48" s="281"/>
      <c r="D48" s="281"/>
      <c r="E48" s="282" t="str">
        <f t="shared" si="0"/>
        <v/>
      </c>
    </row>
    <row r="49" ht="38" customHeight="1" spans="1:5">
      <c r="A49" s="280" t="s">
        <v>2620</v>
      </c>
      <c r="B49" s="278" t="s">
        <v>2621</v>
      </c>
      <c r="C49" s="281"/>
      <c r="D49" s="281"/>
      <c r="E49" s="282" t="str">
        <f t="shared" si="0"/>
        <v/>
      </c>
    </row>
    <row r="50" ht="38" customHeight="1" spans="1:5">
      <c r="A50" s="280" t="s">
        <v>2622</v>
      </c>
      <c r="B50" s="278" t="s">
        <v>2623</v>
      </c>
      <c r="C50" s="281"/>
      <c r="D50" s="281"/>
      <c r="E50" s="282" t="str">
        <f t="shared" si="0"/>
        <v/>
      </c>
    </row>
    <row r="51" ht="38" customHeight="1" spans="1:5">
      <c r="A51" s="280" t="s">
        <v>2624</v>
      </c>
      <c r="B51" s="278" t="s">
        <v>2625</v>
      </c>
      <c r="C51" s="281"/>
      <c r="D51" s="281"/>
      <c r="E51" s="282" t="str">
        <f t="shared" si="0"/>
        <v/>
      </c>
    </row>
    <row r="52" ht="38" customHeight="1" spans="1:5">
      <c r="A52" s="280" t="s">
        <v>2626</v>
      </c>
      <c r="B52" s="278" t="s">
        <v>2627</v>
      </c>
      <c r="C52" s="281"/>
      <c r="D52" s="281"/>
      <c r="E52" s="282" t="str">
        <f t="shared" si="0"/>
        <v/>
      </c>
    </row>
    <row r="53" ht="38" customHeight="1" spans="1:5">
      <c r="A53" s="280" t="s">
        <v>2628</v>
      </c>
      <c r="B53" s="278" t="s">
        <v>2629</v>
      </c>
      <c r="C53" s="281"/>
      <c r="D53" s="281"/>
      <c r="E53" s="282" t="str">
        <f t="shared" si="0"/>
        <v/>
      </c>
    </row>
    <row r="54" ht="38" customHeight="1" spans="1:5">
      <c r="A54" s="280" t="s">
        <v>2630</v>
      </c>
      <c r="B54" s="278" t="s">
        <v>2631</v>
      </c>
      <c r="C54" s="281"/>
      <c r="D54" s="281"/>
      <c r="E54" s="282" t="str">
        <f t="shared" si="0"/>
        <v/>
      </c>
    </row>
    <row r="55" ht="38" customHeight="1" spans="1:5">
      <c r="A55" s="280" t="s">
        <v>2632</v>
      </c>
      <c r="B55" s="278" t="s">
        <v>2633</v>
      </c>
      <c r="C55" s="281"/>
      <c r="D55" s="281"/>
      <c r="E55" s="282" t="str">
        <f t="shared" si="0"/>
        <v/>
      </c>
    </row>
    <row r="56" ht="38" customHeight="1" spans="1:5">
      <c r="A56" s="280" t="s">
        <v>2634</v>
      </c>
      <c r="B56" s="278" t="s">
        <v>2635</v>
      </c>
      <c r="C56" s="281">
        <v>24358</v>
      </c>
      <c r="D56" s="281">
        <v>48267</v>
      </c>
      <c r="E56" s="282">
        <f t="shared" si="0"/>
        <v>0.982</v>
      </c>
    </row>
    <row r="57" ht="38" customHeight="1" spans="1:5">
      <c r="A57" s="280" t="s">
        <v>2636</v>
      </c>
      <c r="B57" s="278" t="s">
        <v>2637</v>
      </c>
      <c r="C57" s="281"/>
      <c r="D57" s="281"/>
      <c r="E57" s="282" t="str">
        <f t="shared" si="0"/>
        <v/>
      </c>
    </row>
    <row r="58" ht="38" customHeight="1" spans="1:5">
      <c r="A58" s="280" t="s">
        <v>2638</v>
      </c>
      <c r="B58" s="278" t="s">
        <v>2613</v>
      </c>
      <c r="C58" s="281"/>
      <c r="D58" s="281"/>
      <c r="E58" s="282" t="str">
        <f t="shared" si="0"/>
        <v/>
      </c>
    </row>
    <row r="59" ht="38" customHeight="1" spans="1:5">
      <c r="A59" s="280" t="s">
        <v>2639</v>
      </c>
      <c r="B59" s="278" t="s">
        <v>2615</v>
      </c>
      <c r="C59" s="281"/>
      <c r="D59" s="281"/>
      <c r="E59" s="282" t="str">
        <f t="shared" si="0"/>
        <v/>
      </c>
    </row>
    <row r="60" ht="38" customHeight="1" spans="1:5">
      <c r="A60" s="280" t="s">
        <v>2640</v>
      </c>
      <c r="B60" s="278" t="s">
        <v>2641</v>
      </c>
      <c r="C60" s="281"/>
      <c r="D60" s="281"/>
      <c r="E60" s="282" t="str">
        <f t="shared" si="0"/>
        <v/>
      </c>
    </row>
    <row r="61" ht="38" customHeight="1" spans="1:5">
      <c r="A61" s="280" t="s">
        <v>2642</v>
      </c>
      <c r="B61" s="278" t="s">
        <v>2643</v>
      </c>
      <c r="C61" s="281"/>
      <c r="D61" s="281"/>
      <c r="E61" s="282" t="str">
        <f t="shared" si="0"/>
        <v/>
      </c>
    </row>
    <row r="62" ht="38" customHeight="1" spans="1:5">
      <c r="A62" s="280" t="s">
        <v>2644</v>
      </c>
      <c r="B62" s="278" t="s">
        <v>2645</v>
      </c>
      <c r="C62" s="281"/>
      <c r="D62" s="281"/>
      <c r="E62" s="282" t="str">
        <f t="shared" si="0"/>
        <v/>
      </c>
    </row>
    <row r="63" ht="38" customHeight="1" spans="1:5">
      <c r="A63" s="280" t="s">
        <v>2646</v>
      </c>
      <c r="B63" s="278" t="s">
        <v>2647</v>
      </c>
      <c r="C63" s="281"/>
      <c r="D63" s="281"/>
      <c r="E63" s="282" t="str">
        <f t="shared" si="0"/>
        <v/>
      </c>
    </row>
    <row r="64" ht="38" customHeight="1" spans="1:5">
      <c r="A64" s="280" t="s">
        <v>2648</v>
      </c>
      <c r="B64" s="278" t="s">
        <v>2649</v>
      </c>
      <c r="C64" s="281"/>
      <c r="D64" s="281"/>
      <c r="E64" s="282" t="str">
        <f t="shared" si="0"/>
        <v/>
      </c>
    </row>
    <row r="65" ht="38" customHeight="1" spans="1:5">
      <c r="A65" s="280" t="s">
        <v>2650</v>
      </c>
      <c r="B65" s="278" t="s">
        <v>2651</v>
      </c>
      <c r="C65" s="281"/>
      <c r="D65" s="281"/>
      <c r="E65" s="282" t="str">
        <f t="shared" si="0"/>
        <v/>
      </c>
    </row>
    <row r="66" ht="38" customHeight="1" spans="1:5">
      <c r="A66" s="280" t="s">
        <v>2652</v>
      </c>
      <c r="B66" s="278" t="s">
        <v>2653</v>
      </c>
      <c r="C66" s="281"/>
      <c r="D66" s="281"/>
      <c r="E66" s="282" t="str">
        <f t="shared" si="0"/>
        <v/>
      </c>
    </row>
    <row r="67" ht="38" customHeight="1" spans="1:5">
      <c r="A67" s="280" t="s">
        <v>2654</v>
      </c>
      <c r="B67" s="278" t="s">
        <v>2655</v>
      </c>
      <c r="C67" s="281"/>
      <c r="D67" s="281"/>
      <c r="E67" s="282" t="str">
        <f t="shared" si="0"/>
        <v/>
      </c>
    </row>
    <row r="68" ht="38" customHeight="1" spans="1:5">
      <c r="A68" s="280" t="s">
        <v>2656</v>
      </c>
      <c r="B68" s="278" t="s">
        <v>2657</v>
      </c>
      <c r="C68" s="281">
        <v>182</v>
      </c>
      <c r="D68" s="281"/>
      <c r="E68" s="282">
        <f t="shared" si="0"/>
        <v>-1</v>
      </c>
    </row>
    <row r="69" ht="38" customHeight="1" spans="1:5">
      <c r="A69" s="280" t="s">
        <v>2658</v>
      </c>
      <c r="B69" s="278" t="s">
        <v>2659</v>
      </c>
      <c r="C69" s="281"/>
      <c r="D69" s="281"/>
      <c r="E69" s="282" t="str">
        <f t="shared" ref="E69:E132" si="1">IF(C69&gt;0,D69/C69-1,IF(C69&lt;0,-(D69/C69-1),""))</f>
        <v/>
      </c>
    </row>
    <row r="70" ht="38" customHeight="1" spans="1:5">
      <c r="A70" s="280" t="s">
        <v>2660</v>
      </c>
      <c r="B70" s="278" t="s">
        <v>2661</v>
      </c>
      <c r="C70" s="281"/>
      <c r="D70" s="281"/>
      <c r="E70" s="282" t="str">
        <f t="shared" si="1"/>
        <v/>
      </c>
    </row>
    <row r="71" ht="38" customHeight="1" spans="1:5">
      <c r="A71" s="280" t="s">
        <v>2662</v>
      </c>
      <c r="B71" s="278" t="s">
        <v>2663</v>
      </c>
      <c r="C71" s="281">
        <v>182</v>
      </c>
      <c r="D71" s="281"/>
      <c r="E71" s="282">
        <f t="shared" si="1"/>
        <v>-1</v>
      </c>
    </row>
    <row r="72" ht="38" customHeight="1" spans="1:5">
      <c r="A72" s="280" t="s">
        <v>2664</v>
      </c>
      <c r="B72" s="278" t="s">
        <v>2665</v>
      </c>
      <c r="C72" s="281"/>
      <c r="D72" s="281"/>
      <c r="E72" s="282" t="str">
        <f t="shared" si="1"/>
        <v/>
      </c>
    </row>
    <row r="73" ht="38" customHeight="1" spans="1:5">
      <c r="A73" s="280" t="s">
        <v>2666</v>
      </c>
      <c r="B73" s="278" t="s">
        <v>2613</v>
      </c>
      <c r="C73" s="281"/>
      <c r="D73" s="281"/>
      <c r="E73" s="282" t="str">
        <f t="shared" si="1"/>
        <v/>
      </c>
    </row>
    <row r="74" ht="38" customHeight="1" spans="1:5">
      <c r="A74" s="280" t="s">
        <v>2667</v>
      </c>
      <c r="B74" s="278" t="s">
        <v>2615</v>
      </c>
      <c r="C74" s="281"/>
      <c r="D74" s="281"/>
      <c r="E74" s="282" t="str">
        <f t="shared" si="1"/>
        <v/>
      </c>
    </row>
    <row r="75" ht="38" customHeight="1" spans="1:5">
      <c r="A75" s="280" t="s">
        <v>2668</v>
      </c>
      <c r="B75" s="278" t="s">
        <v>2669</v>
      </c>
      <c r="C75" s="281"/>
      <c r="D75" s="281"/>
      <c r="E75" s="282" t="str">
        <f t="shared" si="1"/>
        <v/>
      </c>
    </row>
    <row r="76" ht="38" customHeight="1" spans="1:5">
      <c r="A76" s="280" t="s">
        <v>2670</v>
      </c>
      <c r="B76" s="278" t="s">
        <v>2671</v>
      </c>
      <c r="C76" s="281">
        <v>60000</v>
      </c>
      <c r="D76" s="281">
        <v>70000</v>
      </c>
      <c r="E76" s="282">
        <f t="shared" si="1"/>
        <v>0.167</v>
      </c>
    </row>
    <row r="77" ht="38" customHeight="1" spans="1:5">
      <c r="A77" s="280" t="s">
        <v>2672</v>
      </c>
      <c r="B77" s="278" t="s">
        <v>2613</v>
      </c>
      <c r="C77" s="281">
        <v>60000</v>
      </c>
      <c r="D77" s="281">
        <v>70000</v>
      </c>
      <c r="E77" s="282">
        <f t="shared" si="1"/>
        <v>0.167</v>
      </c>
    </row>
    <row r="78" ht="38" customHeight="1" spans="1:5">
      <c r="A78" s="280" t="s">
        <v>2673</v>
      </c>
      <c r="B78" s="278" t="s">
        <v>2615</v>
      </c>
      <c r="C78" s="281"/>
      <c r="D78" s="281"/>
      <c r="E78" s="282" t="str">
        <f t="shared" si="1"/>
        <v/>
      </c>
    </row>
    <row r="79" s="260" customFormat="1" ht="38" customHeight="1" spans="1:5">
      <c r="A79" s="280" t="s">
        <v>2674</v>
      </c>
      <c r="B79" s="278" t="s">
        <v>2675</v>
      </c>
      <c r="C79" s="281"/>
      <c r="D79" s="281"/>
      <c r="E79" s="282" t="str">
        <f t="shared" si="1"/>
        <v/>
      </c>
    </row>
    <row r="80" s="260" customFormat="1" ht="38" customHeight="1" spans="1:5">
      <c r="A80" s="280" t="s">
        <v>2676</v>
      </c>
      <c r="B80" s="278" t="s">
        <v>2677</v>
      </c>
      <c r="C80" s="281"/>
      <c r="D80" s="281"/>
      <c r="E80" s="282" t="str">
        <f t="shared" si="1"/>
        <v/>
      </c>
    </row>
    <row r="81" s="260" customFormat="1" ht="38" customHeight="1" spans="1:5">
      <c r="A81" s="280" t="s">
        <v>2678</v>
      </c>
      <c r="B81" s="278" t="s">
        <v>2647</v>
      </c>
      <c r="C81" s="281"/>
      <c r="D81" s="281"/>
      <c r="E81" s="282" t="str">
        <f t="shared" si="1"/>
        <v/>
      </c>
    </row>
    <row r="82" s="260" customFormat="1" ht="38" customHeight="1" spans="1:5">
      <c r="A82" s="280" t="s">
        <v>2679</v>
      </c>
      <c r="B82" s="278" t="s">
        <v>2649</v>
      </c>
      <c r="C82" s="281"/>
      <c r="D82" s="281"/>
      <c r="E82" s="282" t="str">
        <f t="shared" si="1"/>
        <v/>
      </c>
    </row>
    <row r="83" s="260" customFormat="1" ht="38" customHeight="1" spans="1:5">
      <c r="A83" s="280" t="s">
        <v>2680</v>
      </c>
      <c r="B83" s="278" t="s">
        <v>2651</v>
      </c>
      <c r="C83" s="281"/>
      <c r="D83" s="281"/>
      <c r="E83" s="282" t="str">
        <f t="shared" si="1"/>
        <v/>
      </c>
    </row>
    <row r="84" s="260" customFormat="1" ht="38" customHeight="1" spans="1:5">
      <c r="A84" s="280" t="s">
        <v>2681</v>
      </c>
      <c r="B84" s="278" t="s">
        <v>2653</v>
      </c>
      <c r="C84" s="281"/>
      <c r="D84" s="281"/>
      <c r="E84" s="282" t="str">
        <f t="shared" si="1"/>
        <v/>
      </c>
    </row>
    <row r="85" s="260" customFormat="1" ht="38" customHeight="1" spans="1:5">
      <c r="A85" s="280" t="s">
        <v>2682</v>
      </c>
      <c r="B85" s="278" t="s">
        <v>2683</v>
      </c>
      <c r="C85" s="281"/>
      <c r="D85" s="281"/>
      <c r="E85" s="282" t="str">
        <f t="shared" si="1"/>
        <v/>
      </c>
    </row>
    <row r="86" s="260" customFormat="1" ht="38" customHeight="1" spans="1:5">
      <c r="A86" s="280" t="s">
        <v>2684</v>
      </c>
      <c r="B86" s="278" t="s">
        <v>2685</v>
      </c>
      <c r="C86" s="281"/>
      <c r="D86" s="281"/>
      <c r="E86" s="282" t="str">
        <f t="shared" si="1"/>
        <v/>
      </c>
    </row>
    <row r="87" s="260" customFormat="1" ht="38" customHeight="1" spans="1:5">
      <c r="A87" s="280" t="s">
        <v>2686</v>
      </c>
      <c r="B87" s="278" t="s">
        <v>2659</v>
      </c>
      <c r="C87" s="281"/>
      <c r="D87" s="281"/>
      <c r="E87" s="282" t="str">
        <f t="shared" si="1"/>
        <v/>
      </c>
    </row>
    <row r="88" s="260" customFormat="1" ht="38" customHeight="1" spans="1:5">
      <c r="A88" s="280" t="s">
        <v>2687</v>
      </c>
      <c r="B88" s="278" t="s">
        <v>2688</v>
      </c>
      <c r="C88" s="281"/>
      <c r="D88" s="281"/>
      <c r="E88" s="282" t="str">
        <f t="shared" si="1"/>
        <v/>
      </c>
    </row>
    <row r="89" s="260" customFormat="1" ht="38" customHeight="1" spans="1:5">
      <c r="A89" s="280" t="s">
        <v>2689</v>
      </c>
      <c r="B89" s="278" t="s">
        <v>2690</v>
      </c>
      <c r="C89" s="281"/>
      <c r="D89" s="281"/>
      <c r="E89" s="282" t="str">
        <f t="shared" si="1"/>
        <v/>
      </c>
    </row>
    <row r="90" s="260" customFormat="1" ht="38" customHeight="1" spans="1:5">
      <c r="A90" s="280" t="s">
        <v>2691</v>
      </c>
      <c r="B90" s="278" t="s">
        <v>2613</v>
      </c>
      <c r="C90" s="281"/>
      <c r="D90" s="281"/>
      <c r="E90" s="282" t="str">
        <f t="shared" si="1"/>
        <v/>
      </c>
    </row>
    <row r="91" s="260" customFormat="1" ht="38" customHeight="1" spans="1:5">
      <c r="A91" s="280" t="s">
        <v>2692</v>
      </c>
      <c r="B91" s="278" t="s">
        <v>2615</v>
      </c>
      <c r="C91" s="281"/>
      <c r="D91" s="281"/>
      <c r="E91" s="282" t="str">
        <f t="shared" si="1"/>
        <v/>
      </c>
    </row>
    <row r="92" s="260" customFormat="1" ht="38" customHeight="1" spans="1:5">
      <c r="A92" s="280" t="s">
        <v>2693</v>
      </c>
      <c r="B92" s="278" t="s">
        <v>2617</v>
      </c>
      <c r="C92" s="281"/>
      <c r="D92" s="281"/>
      <c r="E92" s="282" t="str">
        <f t="shared" si="1"/>
        <v/>
      </c>
    </row>
    <row r="93" s="260" customFormat="1" ht="38" customHeight="1" spans="1:5">
      <c r="A93" s="280" t="s">
        <v>2694</v>
      </c>
      <c r="B93" s="278" t="s">
        <v>2619</v>
      </c>
      <c r="C93" s="281"/>
      <c r="D93" s="281"/>
      <c r="E93" s="282" t="str">
        <f t="shared" si="1"/>
        <v/>
      </c>
    </row>
    <row r="94" ht="38" customHeight="1" spans="1:5">
      <c r="A94" s="280" t="s">
        <v>2695</v>
      </c>
      <c r="B94" s="278" t="s">
        <v>2625</v>
      </c>
      <c r="C94" s="281"/>
      <c r="D94" s="281"/>
      <c r="E94" s="282" t="str">
        <f t="shared" si="1"/>
        <v/>
      </c>
    </row>
    <row r="95" ht="38" customHeight="1" spans="1:5">
      <c r="A95" s="280" t="s">
        <v>2696</v>
      </c>
      <c r="B95" s="278" t="s">
        <v>2629</v>
      </c>
      <c r="C95" s="281"/>
      <c r="D95" s="281"/>
      <c r="E95" s="282" t="str">
        <f t="shared" si="1"/>
        <v/>
      </c>
    </row>
    <row r="96" ht="38" customHeight="1" spans="1:5">
      <c r="A96" s="280" t="s">
        <v>2697</v>
      </c>
      <c r="B96" s="278" t="s">
        <v>2631</v>
      </c>
      <c r="C96" s="281"/>
      <c r="D96" s="281"/>
      <c r="E96" s="282" t="str">
        <f t="shared" si="1"/>
        <v/>
      </c>
    </row>
    <row r="97" s="260" customFormat="1" ht="38" customHeight="1" spans="1:5">
      <c r="A97" s="280" t="s">
        <v>2698</v>
      </c>
      <c r="B97" s="278" t="s">
        <v>2699</v>
      </c>
      <c r="C97" s="281"/>
      <c r="D97" s="281"/>
      <c r="E97" s="282" t="str">
        <f t="shared" si="1"/>
        <v/>
      </c>
    </row>
    <row r="98" s="260" customFormat="1" ht="38" customHeight="1" spans="1:5">
      <c r="A98" s="274" t="s">
        <v>90</v>
      </c>
      <c r="B98" s="275" t="s">
        <v>2700</v>
      </c>
      <c r="C98" s="285">
        <v>383</v>
      </c>
      <c r="D98" s="285">
        <v>660</v>
      </c>
      <c r="E98" s="282">
        <f t="shared" si="1"/>
        <v>0.723</v>
      </c>
    </row>
    <row r="99" ht="38" customHeight="1" spans="1:5">
      <c r="A99" s="280" t="s">
        <v>2701</v>
      </c>
      <c r="B99" s="278" t="s">
        <v>2702</v>
      </c>
      <c r="C99" s="281">
        <v>383</v>
      </c>
      <c r="D99" s="281">
        <v>660</v>
      </c>
      <c r="E99" s="282">
        <f t="shared" si="1"/>
        <v>0.723</v>
      </c>
    </row>
    <row r="100" s="260" customFormat="1" ht="38" customHeight="1" spans="1:5">
      <c r="A100" s="280" t="s">
        <v>2703</v>
      </c>
      <c r="B100" s="278" t="s">
        <v>2583</v>
      </c>
      <c r="C100" s="281">
        <v>290</v>
      </c>
      <c r="D100" s="281">
        <v>300</v>
      </c>
      <c r="E100" s="282">
        <f t="shared" si="1"/>
        <v>0.034</v>
      </c>
    </row>
    <row r="101" s="260" customFormat="1" ht="38" customHeight="1" spans="1:5">
      <c r="A101" s="280" t="s">
        <v>2704</v>
      </c>
      <c r="B101" s="278" t="s">
        <v>2705</v>
      </c>
      <c r="C101" s="281"/>
      <c r="D101" s="281"/>
      <c r="E101" s="282" t="str">
        <f t="shared" si="1"/>
        <v/>
      </c>
    </row>
    <row r="102" s="260" customFormat="1" ht="38" customHeight="1" spans="1:5">
      <c r="A102" s="280" t="s">
        <v>2706</v>
      </c>
      <c r="B102" s="278" t="s">
        <v>2707</v>
      </c>
      <c r="C102" s="281"/>
      <c r="D102" s="281"/>
      <c r="E102" s="282" t="str">
        <f t="shared" si="1"/>
        <v/>
      </c>
    </row>
    <row r="103" s="260" customFormat="1" ht="38" customHeight="1" spans="1:5">
      <c r="A103" s="280" t="s">
        <v>2708</v>
      </c>
      <c r="B103" s="278" t="s">
        <v>2709</v>
      </c>
      <c r="C103" s="281">
        <v>93</v>
      </c>
      <c r="D103" s="281">
        <v>360</v>
      </c>
      <c r="E103" s="282">
        <f t="shared" si="1"/>
        <v>2.871</v>
      </c>
    </row>
    <row r="104" s="260" customFormat="1" ht="38" customHeight="1" spans="1:5">
      <c r="A104" s="280" t="s">
        <v>2710</v>
      </c>
      <c r="B104" s="278" t="s">
        <v>2711</v>
      </c>
      <c r="C104" s="281"/>
      <c r="D104" s="281"/>
      <c r="E104" s="282" t="str">
        <f t="shared" si="1"/>
        <v/>
      </c>
    </row>
    <row r="105" ht="38" customHeight="1" spans="1:5">
      <c r="A105" s="280" t="s">
        <v>2712</v>
      </c>
      <c r="B105" s="278" t="s">
        <v>2583</v>
      </c>
      <c r="C105" s="281"/>
      <c r="D105" s="281"/>
      <c r="E105" s="282" t="str">
        <f t="shared" si="1"/>
        <v/>
      </c>
    </row>
    <row r="106" s="260" customFormat="1" ht="38" customHeight="1" spans="1:5">
      <c r="A106" s="280" t="s">
        <v>2713</v>
      </c>
      <c r="B106" s="278" t="s">
        <v>2705</v>
      </c>
      <c r="C106" s="281"/>
      <c r="D106" s="281"/>
      <c r="E106" s="282" t="str">
        <f t="shared" si="1"/>
        <v/>
      </c>
    </row>
    <row r="107" s="260" customFormat="1" ht="38" customHeight="1" spans="1:5">
      <c r="A107" s="280" t="s">
        <v>2714</v>
      </c>
      <c r="B107" s="278" t="s">
        <v>2715</v>
      </c>
      <c r="C107" s="281"/>
      <c r="D107" s="281"/>
      <c r="E107" s="282" t="str">
        <f t="shared" si="1"/>
        <v/>
      </c>
    </row>
    <row r="108" s="260" customFormat="1" ht="38" customHeight="1" spans="1:5">
      <c r="A108" s="280" t="s">
        <v>2716</v>
      </c>
      <c r="B108" s="278" t="s">
        <v>2717</v>
      </c>
      <c r="C108" s="281"/>
      <c r="D108" s="281"/>
      <c r="E108" s="282" t="str">
        <f t="shared" si="1"/>
        <v/>
      </c>
    </row>
    <row r="109" ht="38" customHeight="1" spans="1:5">
      <c r="A109" s="280" t="s">
        <v>2718</v>
      </c>
      <c r="B109" s="278" t="s">
        <v>2719</v>
      </c>
      <c r="C109" s="281"/>
      <c r="D109" s="281"/>
      <c r="E109" s="282" t="str">
        <f t="shared" si="1"/>
        <v/>
      </c>
    </row>
    <row r="110" s="260" customFormat="1" ht="38" customHeight="1" spans="1:5">
      <c r="A110" s="280" t="s">
        <v>2720</v>
      </c>
      <c r="B110" s="278" t="s">
        <v>2721</v>
      </c>
      <c r="C110" s="281"/>
      <c r="D110" s="281"/>
      <c r="E110" s="282" t="str">
        <f t="shared" si="1"/>
        <v/>
      </c>
    </row>
    <row r="111" s="260" customFormat="1" ht="38" customHeight="1" spans="1:5">
      <c r="A111" s="280" t="s">
        <v>2722</v>
      </c>
      <c r="B111" s="278" t="s">
        <v>2723</v>
      </c>
      <c r="C111" s="281"/>
      <c r="D111" s="281"/>
      <c r="E111" s="282" t="str">
        <f t="shared" si="1"/>
        <v/>
      </c>
    </row>
    <row r="112" s="260" customFormat="1" ht="38" customHeight="1" spans="1:5">
      <c r="A112" s="280" t="s">
        <v>2724</v>
      </c>
      <c r="B112" s="278" t="s">
        <v>2725</v>
      </c>
      <c r="C112" s="281"/>
      <c r="D112" s="281"/>
      <c r="E112" s="282" t="str">
        <f t="shared" si="1"/>
        <v/>
      </c>
    </row>
    <row r="113" ht="38" customHeight="1" spans="1:5">
      <c r="A113" s="280" t="s">
        <v>2726</v>
      </c>
      <c r="B113" s="278" t="s">
        <v>2727</v>
      </c>
      <c r="C113" s="281"/>
      <c r="D113" s="281"/>
      <c r="E113" s="282" t="str">
        <f t="shared" si="1"/>
        <v/>
      </c>
    </row>
    <row r="114" s="260" customFormat="1" ht="38" customHeight="1" spans="1:5">
      <c r="A114" s="288">
        <v>21370</v>
      </c>
      <c r="B114" s="278" t="s">
        <v>2728</v>
      </c>
      <c r="C114" s="281"/>
      <c r="D114" s="281"/>
      <c r="E114" s="282" t="str">
        <f t="shared" si="1"/>
        <v/>
      </c>
    </row>
    <row r="115" s="260" customFormat="1" ht="38" customHeight="1" spans="1:5">
      <c r="A115" s="288">
        <v>2137001</v>
      </c>
      <c r="B115" s="278" t="s">
        <v>2583</v>
      </c>
      <c r="C115" s="281"/>
      <c r="D115" s="281"/>
      <c r="E115" s="282" t="str">
        <f t="shared" si="1"/>
        <v/>
      </c>
    </row>
    <row r="116" ht="38" customHeight="1" spans="1:5">
      <c r="A116" s="288">
        <v>2137099</v>
      </c>
      <c r="B116" s="278" t="s">
        <v>2729</v>
      </c>
      <c r="C116" s="281"/>
      <c r="D116" s="281"/>
      <c r="E116" s="282" t="str">
        <f t="shared" si="1"/>
        <v/>
      </c>
    </row>
    <row r="117" s="260" customFormat="1" ht="38" customHeight="1" spans="1:5">
      <c r="A117" s="288">
        <v>21371</v>
      </c>
      <c r="B117" s="278" t="s">
        <v>2730</v>
      </c>
      <c r="C117" s="281"/>
      <c r="D117" s="281"/>
      <c r="E117" s="282" t="str">
        <f t="shared" si="1"/>
        <v/>
      </c>
    </row>
    <row r="118" ht="38" customHeight="1" spans="1:5">
      <c r="A118" s="288">
        <v>2137101</v>
      </c>
      <c r="B118" s="278" t="s">
        <v>2721</v>
      </c>
      <c r="C118" s="281"/>
      <c r="D118" s="281"/>
      <c r="E118" s="282" t="str">
        <f t="shared" si="1"/>
        <v/>
      </c>
    </row>
    <row r="119" s="260" customFormat="1" ht="38" customHeight="1" spans="1:5">
      <c r="A119" s="288">
        <v>2137102</v>
      </c>
      <c r="B119" s="278" t="s">
        <v>2731</v>
      </c>
      <c r="C119" s="281"/>
      <c r="D119" s="281"/>
      <c r="E119" s="282" t="str">
        <f t="shared" si="1"/>
        <v/>
      </c>
    </row>
    <row r="120" s="260" customFormat="1" ht="38" customHeight="1" spans="1:5">
      <c r="A120" s="288">
        <v>2137103</v>
      </c>
      <c r="B120" s="278" t="s">
        <v>2725</v>
      </c>
      <c r="C120" s="281"/>
      <c r="D120" s="281"/>
      <c r="E120" s="282" t="str">
        <f t="shared" si="1"/>
        <v/>
      </c>
    </row>
    <row r="121" s="260" customFormat="1" ht="38" customHeight="1" spans="1:5">
      <c r="A121" s="288">
        <v>2137199</v>
      </c>
      <c r="B121" s="278" t="s">
        <v>2732</v>
      </c>
      <c r="C121" s="281"/>
      <c r="D121" s="281"/>
      <c r="E121" s="282" t="str">
        <f t="shared" si="1"/>
        <v/>
      </c>
    </row>
    <row r="122" s="260" customFormat="1" ht="38" customHeight="1" spans="1:5">
      <c r="A122" s="274" t="s">
        <v>92</v>
      </c>
      <c r="B122" s="275" t="s">
        <v>2733</v>
      </c>
      <c r="C122" s="285"/>
      <c r="D122" s="285"/>
      <c r="E122" s="282" t="str">
        <f t="shared" si="1"/>
        <v/>
      </c>
    </row>
    <row r="123" s="260" customFormat="1" ht="38" customHeight="1" spans="1:5">
      <c r="A123" s="280" t="s">
        <v>2734</v>
      </c>
      <c r="B123" s="278" t="s">
        <v>2735</v>
      </c>
      <c r="C123" s="281"/>
      <c r="D123" s="281"/>
      <c r="E123" s="282" t="str">
        <f t="shared" si="1"/>
        <v/>
      </c>
    </row>
    <row r="124" ht="38" customHeight="1" spans="1:5">
      <c r="A124" s="280" t="s">
        <v>2736</v>
      </c>
      <c r="B124" s="278" t="s">
        <v>2737</v>
      </c>
      <c r="C124" s="281"/>
      <c r="D124" s="281"/>
      <c r="E124" s="282" t="str">
        <f t="shared" si="1"/>
        <v/>
      </c>
    </row>
    <row r="125" s="260" customFormat="1" ht="38" customHeight="1" spans="1:5">
      <c r="A125" s="280" t="s">
        <v>2738</v>
      </c>
      <c r="B125" s="278" t="s">
        <v>2739</v>
      </c>
      <c r="C125" s="281"/>
      <c r="D125" s="281"/>
      <c r="E125" s="282" t="str">
        <f t="shared" si="1"/>
        <v/>
      </c>
    </row>
    <row r="126" s="260" customFormat="1" ht="38" customHeight="1" spans="1:5">
      <c r="A126" s="280" t="s">
        <v>2740</v>
      </c>
      <c r="B126" s="278" t="s">
        <v>2741</v>
      </c>
      <c r="C126" s="281"/>
      <c r="D126" s="281"/>
      <c r="E126" s="282" t="str">
        <f t="shared" si="1"/>
        <v/>
      </c>
    </row>
    <row r="127" s="260" customFormat="1" ht="38" customHeight="1" spans="1:5">
      <c r="A127" s="280" t="s">
        <v>2742</v>
      </c>
      <c r="B127" s="278" t="s">
        <v>2743</v>
      </c>
      <c r="C127" s="281"/>
      <c r="D127" s="281"/>
      <c r="E127" s="282" t="str">
        <f t="shared" si="1"/>
        <v/>
      </c>
    </row>
    <row r="128" ht="38" customHeight="1" spans="1:5">
      <c r="A128" s="280" t="s">
        <v>2744</v>
      </c>
      <c r="B128" s="278" t="s">
        <v>2745</v>
      </c>
      <c r="C128" s="281"/>
      <c r="D128" s="281"/>
      <c r="E128" s="282" t="str">
        <f t="shared" si="1"/>
        <v/>
      </c>
    </row>
    <row r="129" ht="38" customHeight="1" spans="1:5">
      <c r="A129" s="280" t="s">
        <v>2746</v>
      </c>
      <c r="B129" s="278" t="s">
        <v>2741</v>
      </c>
      <c r="C129" s="281"/>
      <c r="D129" s="281"/>
      <c r="E129" s="282" t="str">
        <f t="shared" si="1"/>
        <v/>
      </c>
    </row>
    <row r="130" s="260" customFormat="1" ht="38" customHeight="1" spans="1:5">
      <c r="A130" s="280" t="s">
        <v>2747</v>
      </c>
      <c r="B130" s="278" t="s">
        <v>2748</v>
      </c>
      <c r="C130" s="281"/>
      <c r="D130" s="281"/>
      <c r="E130" s="282" t="str">
        <f t="shared" si="1"/>
        <v/>
      </c>
    </row>
    <row r="131" ht="38" customHeight="1" spans="1:5">
      <c r="A131" s="280" t="s">
        <v>2749</v>
      </c>
      <c r="B131" s="278" t="s">
        <v>2750</v>
      </c>
      <c r="C131" s="281"/>
      <c r="D131" s="281"/>
      <c r="E131" s="282" t="str">
        <f t="shared" si="1"/>
        <v/>
      </c>
    </row>
    <row r="132" ht="38" customHeight="1" spans="1:5">
      <c r="A132" s="280" t="s">
        <v>2751</v>
      </c>
      <c r="B132" s="278" t="s">
        <v>2752</v>
      </c>
      <c r="C132" s="281"/>
      <c r="D132" s="281"/>
      <c r="E132" s="282" t="str">
        <f t="shared" si="1"/>
        <v/>
      </c>
    </row>
    <row r="133" s="260" customFormat="1" ht="38" customHeight="1" spans="1:5">
      <c r="A133" s="280" t="s">
        <v>2753</v>
      </c>
      <c r="B133" s="278" t="s">
        <v>2754</v>
      </c>
      <c r="C133" s="281"/>
      <c r="D133" s="281"/>
      <c r="E133" s="282" t="str">
        <f t="shared" ref="E133:E196" si="2">IF(C133&gt;0,D133/C133-1,IF(C133&lt;0,-(D133/C133-1),""))</f>
        <v/>
      </c>
    </row>
    <row r="134" s="260" customFormat="1" ht="38" customHeight="1" spans="1:5">
      <c r="A134" s="280" t="s">
        <v>2755</v>
      </c>
      <c r="B134" s="278" t="s">
        <v>2756</v>
      </c>
      <c r="C134" s="281"/>
      <c r="D134" s="281"/>
      <c r="E134" s="282" t="str">
        <f t="shared" si="2"/>
        <v/>
      </c>
    </row>
    <row r="135" s="260" customFormat="1" ht="38" customHeight="1" spans="1:5">
      <c r="A135" s="280" t="s">
        <v>2757</v>
      </c>
      <c r="B135" s="278" t="s">
        <v>2758</v>
      </c>
      <c r="C135" s="281"/>
      <c r="D135" s="281"/>
      <c r="E135" s="282" t="str">
        <f t="shared" si="2"/>
        <v/>
      </c>
    </row>
    <row r="136" s="260" customFormat="1" ht="38" customHeight="1" spans="1:5">
      <c r="A136" s="280" t="s">
        <v>2759</v>
      </c>
      <c r="B136" s="278" t="s">
        <v>2760</v>
      </c>
      <c r="C136" s="281"/>
      <c r="D136" s="281"/>
      <c r="E136" s="282" t="str">
        <f t="shared" si="2"/>
        <v/>
      </c>
    </row>
    <row r="137" s="260" customFormat="1" ht="38" customHeight="1" spans="1:5">
      <c r="A137" s="280" t="s">
        <v>2761</v>
      </c>
      <c r="B137" s="278" t="s">
        <v>2762</v>
      </c>
      <c r="C137" s="281"/>
      <c r="D137" s="281"/>
      <c r="E137" s="282" t="str">
        <f t="shared" si="2"/>
        <v/>
      </c>
    </row>
    <row r="138" s="260" customFormat="1" ht="38" customHeight="1" spans="1:5">
      <c r="A138" s="280" t="s">
        <v>2763</v>
      </c>
      <c r="B138" s="278" t="s">
        <v>2764</v>
      </c>
      <c r="C138" s="281"/>
      <c r="D138" s="281"/>
      <c r="E138" s="282" t="str">
        <f t="shared" si="2"/>
        <v/>
      </c>
    </row>
    <row r="139" s="260" customFormat="1" ht="38" customHeight="1" spans="1:5">
      <c r="A139" s="280" t="s">
        <v>2765</v>
      </c>
      <c r="B139" s="278" t="s">
        <v>2766</v>
      </c>
      <c r="C139" s="281"/>
      <c r="D139" s="281"/>
      <c r="E139" s="282" t="str">
        <f t="shared" si="2"/>
        <v/>
      </c>
    </row>
    <row r="140" s="260" customFormat="1" ht="38" customHeight="1" spans="1:5">
      <c r="A140" s="280" t="s">
        <v>2767</v>
      </c>
      <c r="B140" s="278" t="s">
        <v>2768</v>
      </c>
      <c r="C140" s="281"/>
      <c r="D140" s="281"/>
      <c r="E140" s="282" t="str">
        <f t="shared" si="2"/>
        <v/>
      </c>
    </row>
    <row r="141" s="260" customFormat="1" ht="38" customHeight="1" spans="1:5">
      <c r="A141" s="280" t="s">
        <v>2769</v>
      </c>
      <c r="B141" s="278" t="s">
        <v>2770</v>
      </c>
      <c r="C141" s="281"/>
      <c r="D141" s="281"/>
      <c r="E141" s="282" t="str">
        <f t="shared" si="2"/>
        <v/>
      </c>
    </row>
    <row r="142" s="260" customFormat="1" ht="38" customHeight="1" spans="1:5">
      <c r="A142" s="280" t="s">
        <v>2771</v>
      </c>
      <c r="B142" s="278" t="s">
        <v>2772</v>
      </c>
      <c r="C142" s="281"/>
      <c r="D142" s="281"/>
      <c r="E142" s="282" t="str">
        <f t="shared" si="2"/>
        <v/>
      </c>
    </row>
    <row r="143" s="260" customFormat="1" ht="38" customHeight="1" spans="1:5">
      <c r="A143" s="280" t="s">
        <v>2773</v>
      </c>
      <c r="B143" s="278" t="s">
        <v>2774</v>
      </c>
      <c r="C143" s="281"/>
      <c r="D143" s="281"/>
      <c r="E143" s="282" t="str">
        <f t="shared" si="2"/>
        <v/>
      </c>
    </row>
    <row r="144" s="260" customFormat="1" ht="38" customHeight="1" spans="1:5">
      <c r="A144" s="280" t="s">
        <v>2775</v>
      </c>
      <c r="B144" s="278" t="s">
        <v>2776</v>
      </c>
      <c r="C144" s="281"/>
      <c r="D144" s="281"/>
      <c r="E144" s="282" t="str">
        <f t="shared" si="2"/>
        <v/>
      </c>
    </row>
    <row r="145" s="260" customFormat="1" ht="38" customHeight="1" spans="1:5">
      <c r="A145" s="280" t="s">
        <v>2777</v>
      </c>
      <c r="B145" s="278" t="s">
        <v>2778</v>
      </c>
      <c r="C145" s="281"/>
      <c r="D145" s="281"/>
      <c r="E145" s="282" t="str">
        <f t="shared" si="2"/>
        <v/>
      </c>
    </row>
    <row r="146" s="260" customFormat="1" ht="38" customHeight="1" spans="1:5">
      <c r="A146" s="280" t="s">
        <v>2779</v>
      </c>
      <c r="B146" s="278" t="s">
        <v>2780</v>
      </c>
      <c r="C146" s="281"/>
      <c r="D146" s="281"/>
      <c r="E146" s="282" t="str">
        <f t="shared" si="2"/>
        <v/>
      </c>
    </row>
    <row r="147" s="260" customFormat="1" ht="38" customHeight="1" spans="1:5">
      <c r="A147" s="280" t="s">
        <v>2781</v>
      </c>
      <c r="B147" s="278" t="s">
        <v>2782</v>
      </c>
      <c r="C147" s="281"/>
      <c r="D147" s="281"/>
      <c r="E147" s="282" t="str">
        <f t="shared" si="2"/>
        <v/>
      </c>
    </row>
    <row r="148" s="260" customFormat="1" ht="38" customHeight="1" spans="1:5">
      <c r="A148" s="280" t="s">
        <v>2783</v>
      </c>
      <c r="B148" s="278" t="s">
        <v>2784</v>
      </c>
      <c r="C148" s="281"/>
      <c r="D148" s="281"/>
      <c r="E148" s="282" t="str">
        <f t="shared" si="2"/>
        <v/>
      </c>
    </row>
    <row r="149" s="260" customFormat="1" ht="38" customHeight="1" spans="1:5">
      <c r="A149" s="280" t="s">
        <v>2785</v>
      </c>
      <c r="B149" s="278" t="s">
        <v>2786</v>
      </c>
      <c r="C149" s="281"/>
      <c r="D149" s="281"/>
      <c r="E149" s="282" t="str">
        <f t="shared" si="2"/>
        <v/>
      </c>
    </row>
    <row r="150" ht="38" customHeight="1" spans="1:5">
      <c r="A150" s="280" t="s">
        <v>2787</v>
      </c>
      <c r="B150" s="278" t="s">
        <v>2788</v>
      </c>
      <c r="C150" s="281"/>
      <c r="D150" s="281"/>
      <c r="E150" s="282" t="str">
        <f t="shared" si="2"/>
        <v/>
      </c>
    </row>
    <row r="151" ht="38" customHeight="1" spans="1:5">
      <c r="A151" s="280" t="s">
        <v>2789</v>
      </c>
      <c r="B151" s="278" t="s">
        <v>2790</v>
      </c>
      <c r="C151" s="281"/>
      <c r="D151" s="281"/>
      <c r="E151" s="282" t="str">
        <f t="shared" si="2"/>
        <v/>
      </c>
    </row>
    <row r="152" s="260" customFormat="1" ht="38" customHeight="1" spans="1:5">
      <c r="A152" s="280" t="s">
        <v>2791</v>
      </c>
      <c r="B152" s="278" t="s">
        <v>2792</v>
      </c>
      <c r="C152" s="281"/>
      <c r="D152" s="281"/>
      <c r="E152" s="282" t="str">
        <f t="shared" si="2"/>
        <v/>
      </c>
    </row>
    <row r="153" ht="38" customHeight="1" spans="1:5">
      <c r="A153" s="280" t="s">
        <v>2793</v>
      </c>
      <c r="B153" s="278" t="s">
        <v>2794</v>
      </c>
      <c r="C153" s="281"/>
      <c r="D153" s="281"/>
      <c r="E153" s="282" t="str">
        <f t="shared" si="2"/>
        <v/>
      </c>
    </row>
    <row r="154" ht="38" customHeight="1" spans="1:5">
      <c r="A154" s="280" t="s">
        <v>2795</v>
      </c>
      <c r="B154" s="278" t="s">
        <v>2796</v>
      </c>
      <c r="C154" s="281"/>
      <c r="D154" s="281"/>
      <c r="E154" s="282" t="str">
        <f t="shared" si="2"/>
        <v/>
      </c>
    </row>
    <row r="155" s="260" customFormat="1" ht="38" customHeight="1" spans="1:5">
      <c r="A155" s="280" t="s">
        <v>2797</v>
      </c>
      <c r="B155" s="278" t="s">
        <v>2798</v>
      </c>
      <c r="C155" s="281"/>
      <c r="D155" s="281"/>
      <c r="E155" s="282" t="str">
        <f t="shared" si="2"/>
        <v/>
      </c>
    </row>
    <row r="156" s="260" customFormat="1" ht="38" customHeight="1" spans="1:5">
      <c r="A156" s="280" t="s">
        <v>2799</v>
      </c>
      <c r="B156" s="278" t="s">
        <v>2800</v>
      </c>
      <c r="C156" s="281"/>
      <c r="D156" s="281"/>
      <c r="E156" s="282" t="str">
        <f t="shared" si="2"/>
        <v/>
      </c>
    </row>
    <row r="157" s="260" customFormat="1" ht="38" customHeight="1" spans="1:5">
      <c r="A157" s="280" t="s">
        <v>2801</v>
      </c>
      <c r="B157" s="278" t="s">
        <v>2802</v>
      </c>
      <c r="C157" s="281"/>
      <c r="D157" s="281"/>
      <c r="E157" s="282" t="str">
        <f t="shared" si="2"/>
        <v/>
      </c>
    </row>
    <row r="158" s="260" customFormat="1" ht="38" customHeight="1" spans="1:5">
      <c r="A158" s="280" t="s">
        <v>2803</v>
      </c>
      <c r="B158" s="278" t="s">
        <v>2804</v>
      </c>
      <c r="C158" s="281"/>
      <c r="D158" s="281"/>
      <c r="E158" s="282" t="str">
        <f t="shared" si="2"/>
        <v/>
      </c>
    </row>
    <row r="159" s="260" customFormat="1" ht="38" customHeight="1" spans="1:5">
      <c r="A159" s="280" t="s">
        <v>2805</v>
      </c>
      <c r="B159" s="278" t="s">
        <v>2806</v>
      </c>
      <c r="C159" s="281"/>
      <c r="D159" s="281"/>
      <c r="E159" s="282" t="str">
        <f t="shared" si="2"/>
        <v/>
      </c>
    </row>
    <row r="160" s="260" customFormat="1" ht="38" customHeight="1" spans="1:5">
      <c r="A160" s="280" t="s">
        <v>2807</v>
      </c>
      <c r="B160" s="278" t="s">
        <v>2808</v>
      </c>
      <c r="C160" s="281"/>
      <c r="D160" s="281"/>
      <c r="E160" s="282" t="str">
        <f t="shared" si="2"/>
        <v/>
      </c>
    </row>
    <row r="161" s="260" customFormat="1" ht="38" customHeight="1" spans="1:5">
      <c r="A161" s="280" t="s">
        <v>2809</v>
      </c>
      <c r="B161" s="278" t="s">
        <v>2810</v>
      </c>
      <c r="C161" s="281"/>
      <c r="D161" s="281"/>
      <c r="E161" s="282" t="str">
        <f t="shared" si="2"/>
        <v/>
      </c>
    </row>
    <row r="162" ht="38" customHeight="1" spans="1:5">
      <c r="A162" s="280" t="s">
        <v>2811</v>
      </c>
      <c r="B162" s="278" t="s">
        <v>2812</v>
      </c>
      <c r="C162" s="281"/>
      <c r="D162" s="281"/>
      <c r="E162" s="282" t="str">
        <f t="shared" si="2"/>
        <v/>
      </c>
    </row>
    <row r="163" ht="38" customHeight="1" spans="1:5">
      <c r="A163" s="280" t="s">
        <v>2813</v>
      </c>
      <c r="B163" s="278" t="s">
        <v>2814</v>
      </c>
      <c r="C163" s="281"/>
      <c r="D163" s="281"/>
      <c r="E163" s="282" t="str">
        <f t="shared" si="2"/>
        <v/>
      </c>
    </row>
    <row r="164" s="260" customFormat="1" ht="38" customHeight="1" spans="1:5">
      <c r="A164" s="280" t="s">
        <v>2815</v>
      </c>
      <c r="B164" s="278" t="s">
        <v>2737</v>
      </c>
      <c r="C164" s="281"/>
      <c r="D164" s="281"/>
      <c r="E164" s="282" t="str">
        <f t="shared" si="2"/>
        <v/>
      </c>
    </row>
    <row r="165" s="260" customFormat="1" ht="38" customHeight="1" spans="1:5">
      <c r="A165" s="280" t="s">
        <v>2816</v>
      </c>
      <c r="B165" s="278" t="s">
        <v>2817</v>
      </c>
      <c r="C165" s="281"/>
      <c r="D165" s="281"/>
      <c r="E165" s="282" t="str">
        <f t="shared" si="2"/>
        <v/>
      </c>
    </row>
    <row r="166" s="260" customFormat="1" ht="38" customHeight="1" spans="1:5">
      <c r="A166" s="280" t="s">
        <v>2818</v>
      </c>
      <c r="B166" s="278" t="s">
        <v>2819</v>
      </c>
      <c r="C166" s="281"/>
      <c r="D166" s="281"/>
      <c r="E166" s="282" t="str">
        <f t="shared" si="2"/>
        <v/>
      </c>
    </row>
    <row r="167" s="260" customFormat="1" ht="38" customHeight="1" spans="1:5">
      <c r="A167" s="280" t="s">
        <v>2820</v>
      </c>
      <c r="B167" s="278" t="s">
        <v>2737</v>
      </c>
      <c r="C167" s="281"/>
      <c r="D167" s="281"/>
      <c r="E167" s="282" t="str">
        <f t="shared" si="2"/>
        <v/>
      </c>
    </row>
    <row r="168" s="260" customFormat="1" ht="38" customHeight="1" spans="1:5">
      <c r="A168" s="280" t="s">
        <v>2821</v>
      </c>
      <c r="B168" s="278" t="s">
        <v>2822</v>
      </c>
      <c r="C168" s="281"/>
      <c r="D168" s="281"/>
      <c r="E168" s="282" t="str">
        <f t="shared" si="2"/>
        <v/>
      </c>
    </row>
    <row r="169" s="260" customFormat="1" ht="38" customHeight="1" spans="1:5">
      <c r="A169" s="280" t="s">
        <v>2823</v>
      </c>
      <c r="B169" s="278" t="s">
        <v>2824</v>
      </c>
      <c r="C169" s="281"/>
      <c r="D169" s="281"/>
      <c r="E169" s="282" t="str">
        <f t="shared" si="2"/>
        <v/>
      </c>
    </row>
    <row r="170" ht="38" customHeight="1" spans="1:5">
      <c r="A170" s="280" t="s">
        <v>2825</v>
      </c>
      <c r="B170" s="278" t="s">
        <v>2826</v>
      </c>
      <c r="C170" s="281"/>
      <c r="D170" s="281"/>
      <c r="E170" s="282" t="str">
        <f t="shared" si="2"/>
        <v/>
      </c>
    </row>
    <row r="171" ht="38" customHeight="1" spans="1:5">
      <c r="A171" s="280" t="s">
        <v>2827</v>
      </c>
      <c r="B171" s="278" t="s">
        <v>2756</v>
      </c>
      <c r="C171" s="281"/>
      <c r="D171" s="281"/>
      <c r="E171" s="282" t="str">
        <f t="shared" si="2"/>
        <v/>
      </c>
    </row>
    <row r="172" ht="38" customHeight="1" spans="1:5">
      <c r="A172" s="280" t="s">
        <v>2828</v>
      </c>
      <c r="B172" s="278" t="s">
        <v>2760</v>
      </c>
      <c r="C172" s="281"/>
      <c r="D172" s="281"/>
      <c r="E172" s="282" t="str">
        <f t="shared" si="2"/>
        <v/>
      </c>
    </row>
    <row r="173" s="260" customFormat="1" ht="38" customHeight="1" spans="1:5">
      <c r="A173" s="280" t="s">
        <v>2829</v>
      </c>
      <c r="B173" s="278" t="s">
        <v>2830</v>
      </c>
      <c r="C173" s="281"/>
      <c r="D173" s="281"/>
      <c r="E173" s="282" t="str">
        <f t="shared" si="2"/>
        <v/>
      </c>
    </row>
    <row r="174" ht="38" customHeight="1" spans="1:5">
      <c r="A174" s="274" t="s">
        <v>94</v>
      </c>
      <c r="B174" s="275" t="s">
        <v>2831</v>
      </c>
      <c r="C174" s="285"/>
      <c r="D174" s="285"/>
      <c r="E174" s="282" t="str">
        <f t="shared" si="2"/>
        <v/>
      </c>
    </row>
    <row r="175" ht="38" customHeight="1" spans="1:5">
      <c r="A175" s="280" t="s">
        <v>2832</v>
      </c>
      <c r="B175" s="278" t="s">
        <v>2833</v>
      </c>
      <c r="C175" s="281"/>
      <c r="D175" s="281"/>
      <c r="E175" s="282" t="str">
        <f t="shared" si="2"/>
        <v/>
      </c>
    </row>
    <row r="176" ht="38" customHeight="1" spans="1:5">
      <c r="A176" s="280" t="s">
        <v>2834</v>
      </c>
      <c r="B176" s="278" t="s">
        <v>2835</v>
      </c>
      <c r="C176" s="281"/>
      <c r="D176" s="281"/>
      <c r="E176" s="282" t="str">
        <f t="shared" si="2"/>
        <v/>
      </c>
    </row>
    <row r="177" s="260" customFormat="1" ht="38" customHeight="1" spans="1:5">
      <c r="A177" s="280" t="s">
        <v>2836</v>
      </c>
      <c r="B177" s="278" t="s">
        <v>2837</v>
      </c>
      <c r="C177" s="281"/>
      <c r="D177" s="281"/>
      <c r="E177" s="282" t="str">
        <f t="shared" si="2"/>
        <v/>
      </c>
    </row>
    <row r="178" s="260" customFormat="1" ht="38" customHeight="1" spans="1:5">
      <c r="A178" s="274" t="s">
        <v>116</v>
      </c>
      <c r="B178" s="275" t="s">
        <v>2838</v>
      </c>
      <c r="C178" s="285">
        <v>169014</v>
      </c>
      <c r="D178" s="285">
        <v>405</v>
      </c>
      <c r="E178" s="282">
        <f t="shared" si="2"/>
        <v>-0.998</v>
      </c>
    </row>
    <row r="179" ht="38" customHeight="1" spans="1:5">
      <c r="A179" s="280" t="s">
        <v>2839</v>
      </c>
      <c r="B179" s="278" t="s">
        <v>2840</v>
      </c>
      <c r="C179" s="281">
        <v>168000</v>
      </c>
      <c r="D179" s="281"/>
      <c r="E179" s="282">
        <f t="shared" si="2"/>
        <v>-1</v>
      </c>
    </row>
    <row r="180" ht="38" customHeight="1" spans="1:5">
      <c r="A180" s="280" t="s">
        <v>2841</v>
      </c>
      <c r="B180" s="278" t="s">
        <v>2842</v>
      </c>
      <c r="C180" s="281"/>
      <c r="D180" s="281"/>
      <c r="E180" s="282" t="str">
        <f t="shared" si="2"/>
        <v/>
      </c>
    </row>
    <row r="181" s="260" customFormat="1" ht="38" customHeight="1" spans="1:5">
      <c r="A181" s="280" t="s">
        <v>2843</v>
      </c>
      <c r="B181" s="278" t="s">
        <v>2844</v>
      </c>
      <c r="C181" s="281">
        <v>168000</v>
      </c>
      <c r="D181" s="281"/>
      <c r="E181" s="282">
        <f t="shared" si="2"/>
        <v>-1</v>
      </c>
    </row>
    <row r="182" s="260" customFormat="1" ht="38" customHeight="1" spans="1:5">
      <c r="A182" s="280" t="s">
        <v>2845</v>
      </c>
      <c r="B182" s="278" t="s">
        <v>2846</v>
      </c>
      <c r="C182" s="281"/>
      <c r="D182" s="281"/>
      <c r="E182" s="282" t="str">
        <f t="shared" si="2"/>
        <v/>
      </c>
    </row>
    <row r="183" ht="38" customHeight="1" spans="1:5">
      <c r="A183" s="280" t="s">
        <v>2847</v>
      </c>
      <c r="B183" s="278" t="s">
        <v>2848</v>
      </c>
      <c r="C183" s="281"/>
      <c r="D183" s="281"/>
      <c r="E183" s="282" t="str">
        <f t="shared" si="2"/>
        <v/>
      </c>
    </row>
    <row r="184" s="260" customFormat="1" ht="38" customHeight="1" spans="1:5">
      <c r="A184" s="280" t="s">
        <v>2849</v>
      </c>
      <c r="B184" s="278" t="s">
        <v>2850</v>
      </c>
      <c r="C184" s="281"/>
      <c r="D184" s="281"/>
      <c r="E184" s="282" t="str">
        <f t="shared" si="2"/>
        <v/>
      </c>
    </row>
    <row r="185" ht="38" customHeight="1" spans="1:5">
      <c r="A185" s="280" t="s">
        <v>2851</v>
      </c>
      <c r="B185" s="278" t="s">
        <v>2852</v>
      </c>
      <c r="C185" s="281"/>
      <c r="D185" s="281"/>
      <c r="E185" s="282" t="str">
        <f t="shared" si="2"/>
        <v/>
      </c>
    </row>
    <row r="186" ht="38" customHeight="1" spans="1:5">
      <c r="A186" s="280" t="s">
        <v>2853</v>
      </c>
      <c r="B186" s="278" t="s">
        <v>2854</v>
      </c>
      <c r="C186" s="281"/>
      <c r="D186" s="281"/>
      <c r="E186" s="282" t="str">
        <f t="shared" si="2"/>
        <v/>
      </c>
    </row>
    <row r="187" ht="38" customHeight="1" spans="1:5">
      <c r="A187" s="280" t="s">
        <v>2855</v>
      </c>
      <c r="B187" s="278" t="s">
        <v>2856</v>
      </c>
      <c r="C187" s="281"/>
      <c r="D187" s="281"/>
      <c r="E187" s="282" t="str">
        <f t="shared" si="2"/>
        <v/>
      </c>
    </row>
    <row r="188" ht="38" customHeight="1" spans="1:5">
      <c r="A188" s="280" t="s">
        <v>2857</v>
      </c>
      <c r="B188" s="278" t="s">
        <v>2858</v>
      </c>
      <c r="C188" s="281"/>
      <c r="D188" s="281"/>
      <c r="E188" s="282" t="str">
        <f t="shared" si="2"/>
        <v/>
      </c>
    </row>
    <row r="189" ht="38" customHeight="1" spans="1:5">
      <c r="A189" s="280" t="s">
        <v>2859</v>
      </c>
      <c r="B189" s="278" t="s">
        <v>2860</v>
      </c>
      <c r="C189" s="281"/>
      <c r="D189" s="281"/>
      <c r="E189" s="282" t="str">
        <f t="shared" si="2"/>
        <v/>
      </c>
    </row>
    <row r="190" s="260" customFormat="1" ht="38" customHeight="1" spans="1:5">
      <c r="A190" s="280" t="s">
        <v>2861</v>
      </c>
      <c r="B190" s="278" t="s">
        <v>2862</v>
      </c>
      <c r="C190" s="281"/>
      <c r="D190" s="281"/>
      <c r="E190" s="282" t="str">
        <f t="shared" si="2"/>
        <v/>
      </c>
    </row>
    <row r="191" ht="38" customHeight="1" spans="1:5">
      <c r="A191" s="280" t="s">
        <v>2863</v>
      </c>
      <c r="B191" s="278" t="s">
        <v>2864</v>
      </c>
      <c r="C191" s="281"/>
      <c r="D191" s="281"/>
      <c r="E191" s="282" t="str">
        <f t="shared" si="2"/>
        <v/>
      </c>
    </row>
    <row r="192" ht="38" customHeight="1" spans="1:5">
      <c r="A192" s="280" t="s">
        <v>2865</v>
      </c>
      <c r="B192" s="278" t="s">
        <v>2866</v>
      </c>
      <c r="C192" s="281">
        <v>1014</v>
      </c>
      <c r="D192" s="281">
        <v>405</v>
      </c>
      <c r="E192" s="282">
        <f t="shared" si="2"/>
        <v>-0.601</v>
      </c>
    </row>
    <row r="193" ht="38" customHeight="1" spans="1:5">
      <c r="A193" s="288">
        <v>2296001</v>
      </c>
      <c r="B193" s="278" t="s">
        <v>2867</v>
      </c>
      <c r="C193" s="281"/>
      <c r="D193" s="281"/>
      <c r="E193" s="282" t="str">
        <f t="shared" si="2"/>
        <v/>
      </c>
    </row>
    <row r="194" s="260" customFormat="1" ht="38" customHeight="1" spans="1:5">
      <c r="A194" s="280" t="s">
        <v>2868</v>
      </c>
      <c r="B194" s="278" t="s">
        <v>2869</v>
      </c>
      <c r="C194" s="281">
        <v>190</v>
      </c>
      <c r="D194" s="281">
        <v>110</v>
      </c>
      <c r="E194" s="282">
        <f t="shared" si="2"/>
        <v>-0.421</v>
      </c>
    </row>
    <row r="195" ht="38" customHeight="1" spans="1:5">
      <c r="A195" s="280" t="s">
        <v>2870</v>
      </c>
      <c r="B195" s="278" t="s">
        <v>2871</v>
      </c>
      <c r="C195" s="281">
        <v>157</v>
      </c>
      <c r="D195" s="281">
        <v>40</v>
      </c>
      <c r="E195" s="282">
        <f t="shared" si="2"/>
        <v>-0.745</v>
      </c>
    </row>
    <row r="196" ht="38" customHeight="1" spans="1:5">
      <c r="A196" s="280" t="s">
        <v>2872</v>
      </c>
      <c r="B196" s="278" t="s">
        <v>2873</v>
      </c>
      <c r="C196" s="281">
        <v>35</v>
      </c>
      <c r="D196" s="281">
        <v>10</v>
      </c>
      <c r="E196" s="282">
        <f t="shared" si="2"/>
        <v>-0.714</v>
      </c>
    </row>
    <row r="197" ht="38" customHeight="1" spans="1:5">
      <c r="A197" s="280" t="s">
        <v>2874</v>
      </c>
      <c r="B197" s="278" t="s">
        <v>2875</v>
      </c>
      <c r="C197" s="281"/>
      <c r="D197" s="281"/>
      <c r="E197" s="282" t="str">
        <f t="shared" ref="E197:E260" si="3">IF(C197&gt;0,D197/C197-1,IF(C197&lt;0,-(D197/C197-1),""))</f>
        <v/>
      </c>
    </row>
    <row r="198" ht="38" customHeight="1" spans="1:5">
      <c r="A198" s="280" t="s">
        <v>2876</v>
      </c>
      <c r="B198" s="278" t="s">
        <v>2877</v>
      </c>
      <c r="C198" s="281">
        <v>69</v>
      </c>
      <c r="D198" s="281">
        <v>40</v>
      </c>
      <c r="E198" s="282">
        <f t="shared" si="3"/>
        <v>-0.42</v>
      </c>
    </row>
    <row r="199" s="260" customFormat="1" ht="38" customHeight="1" spans="1:5">
      <c r="A199" s="280" t="s">
        <v>2878</v>
      </c>
      <c r="B199" s="278" t="s">
        <v>2879</v>
      </c>
      <c r="C199" s="281"/>
      <c r="D199" s="281"/>
      <c r="E199" s="282" t="str">
        <f t="shared" si="3"/>
        <v/>
      </c>
    </row>
    <row r="200" s="260" customFormat="1" ht="38" customHeight="1" spans="1:5">
      <c r="A200" s="280" t="s">
        <v>2880</v>
      </c>
      <c r="B200" s="278" t="s">
        <v>2881</v>
      </c>
      <c r="C200" s="281"/>
      <c r="D200" s="281"/>
      <c r="E200" s="282" t="str">
        <f t="shared" si="3"/>
        <v/>
      </c>
    </row>
    <row r="201" s="260" customFormat="1" ht="38" customHeight="1" spans="1:5">
      <c r="A201" s="280" t="s">
        <v>2882</v>
      </c>
      <c r="B201" s="278" t="s">
        <v>2883</v>
      </c>
      <c r="C201" s="281"/>
      <c r="D201" s="281"/>
      <c r="E201" s="282" t="str">
        <f t="shared" si="3"/>
        <v/>
      </c>
    </row>
    <row r="202" ht="38" customHeight="1" spans="1:5">
      <c r="A202" s="280" t="s">
        <v>2884</v>
      </c>
      <c r="B202" s="278" t="s">
        <v>2885</v>
      </c>
      <c r="C202" s="281">
        <v>112</v>
      </c>
      <c r="D202" s="281">
        <v>50</v>
      </c>
      <c r="E202" s="282">
        <f t="shared" si="3"/>
        <v>-0.554</v>
      </c>
    </row>
    <row r="203" s="260" customFormat="1" ht="38" customHeight="1" spans="1:5">
      <c r="A203" s="280" t="s">
        <v>2886</v>
      </c>
      <c r="B203" s="278" t="s">
        <v>2887</v>
      </c>
      <c r="C203" s="281">
        <v>451</v>
      </c>
      <c r="D203" s="281">
        <v>155</v>
      </c>
      <c r="E203" s="282">
        <f t="shared" si="3"/>
        <v>-0.656</v>
      </c>
    </row>
    <row r="204" s="260" customFormat="1" ht="38" customHeight="1" spans="1:5">
      <c r="A204" s="274" t="s">
        <v>112</v>
      </c>
      <c r="B204" s="275" t="s">
        <v>2888</v>
      </c>
      <c r="C204" s="285">
        <v>3070</v>
      </c>
      <c r="D204" s="285">
        <v>51753</v>
      </c>
      <c r="E204" s="282">
        <f t="shared" si="3"/>
        <v>15.858</v>
      </c>
    </row>
    <row r="205" s="260" customFormat="1" ht="38" customHeight="1" spans="1:5">
      <c r="A205" s="280" t="s">
        <v>2889</v>
      </c>
      <c r="B205" s="278" t="s">
        <v>2890</v>
      </c>
      <c r="C205" s="281"/>
      <c r="D205" s="281"/>
      <c r="E205" s="282" t="str">
        <f t="shared" si="3"/>
        <v/>
      </c>
    </row>
    <row r="206" s="260" customFormat="1" ht="38" customHeight="1" spans="1:5">
      <c r="A206" s="280" t="s">
        <v>2891</v>
      </c>
      <c r="B206" s="278" t="s">
        <v>2892</v>
      </c>
      <c r="C206" s="281"/>
      <c r="D206" s="281"/>
      <c r="E206" s="282" t="str">
        <f t="shared" si="3"/>
        <v/>
      </c>
    </row>
    <row r="207" s="260" customFormat="1" ht="38" customHeight="1" spans="1:5">
      <c r="A207" s="280" t="s">
        <v>2893</v>
      </c>
      <c r="B207" s="278" t="s">
        <v>2894</v>
      </c>
      <c r="C207" s="281"/>
      <c r="D207" s="281"/>
      <c r="E207" s="282" t="str">
        <f t="shared" si="3"/>
        <v/>
      </c>
    </row>
    <row r="208" s="260" customFormat="1" ht="38" customHeight="1" spans="1:5">
      <c r="A208" s="280" t="s">
        <v>2895</v>
      </c>
      <c r="B208" s="278" t="s">
        <v>2896</v>
      </c>
      <c r="C208" s="281">
        <v>988</v>
      </c>
      <c r="D208" s="281">
        <v>42758</v>
      </c>
      <c r="E208" s="282">
        <f t="shared" si="3"/>
        <v>42.277</v>
      </c>
    </row>
    <row r="209" s="260" customFormat="1" ht="38" customHeight="1" spans="1:5">
      <c r="A209" s="280" t="s">
        <v>2897</v>
      </c>
      <c r="B209" s="278" t="s">
        <v>2898</v>
      </c>
      <c r="C209" s="281"/>
      <c r="D209" s="281"/>
      <c r="E209" s="282" t="str">
        <f t="shared" si="3"/>
        <v/>
      </c>
    </row>
    <row r="210" ht="38" customHeight="1" spans="1:5">
      <c r="A210" s="280" t="s">
        <v>2899</v>
      </c>
      <c r="B210" s="278" t="s">
        <v>2900</v>
      </c>
      <c r="C210" s="281"/>
      <c r="D210" s="281"/>
      <c r="E210" s="282" t="str">
        <f t="shared" si="3"/>
        <v/>
      </c>
    </row>
    <row r="211" ht="38" customHeight="1" spans="1:5">
      <c r="A211" s="280" t="s">
        <v>2901</v>
      </c>
      <c r="B211" s="278" t="s">
        <v>2902</v>
      </c>
      <c r="C211" s="281"/>
      <c r="D211" s="281"/>
      <c r="E211" s="282" t="str">
        <f t="shared" si="3"/>
        <v/>
      </c>
    </row>
    <row r="212" ht="38" customHeight="1" spans="1:5">
      <c r="A212" s="280" t="s">
        <v>2903</v>
      </c>
      <c r="B212" s="278" t="s">
        <v>2904</v>
      </c>
      <c r="C212" s="281"/>
      <c r="D212" s="281"/>
      <c r="E212" s="282" t="str">
        <f t="shared" si="3"/>
        <v/>
      </c>
    </row>
    <row r="213" ht="38" customHeight="1" spans="1:5">
      <c r="A213" s="280" t="s">
        <v>2905</v>
      </c>
      <c r="B213" s="278" t="s">
        <v>2906</v>
      </c>
      <c r="C213" s="281"/>
      <c r="D213" s="281"/>
      <c r="E213" s="282" t="str">
        <f t="shared" si="3"/>
        <v/>
      </c>
    </row>
    <row r="214" ht="38" customHeight="1" spans="1:5">
      <c r="A214" s="280" t="s">
        <v>2907</v>
      </c>
      <c r="B214" s="278" t="s">
        <v>2908</v>
      </c>
      <c r="C214" s="281"/>
      <c r="D214" s="281"/>
      <c r="E214" s="282" t="str">
        <f t="shared" si="3"/>
        <v/>
      </c>
    </row>
    <row r="215" ht="38" customHeight="1" spans="1:5">
      <c r="A215" s="280" t="s">
        <v>2909</v>
      </c>
      <c r="B215" s="278" t="s">
        <v>2910</v>
      </c>
      <c r="C215" s="281"/>
      <c r="D215" s="281"/>
      <c r="E215" s="282" t="str">
        <f t="shared" si="3"/>
        <v/>
      </c>
    </row>
    <row r="216" ht="38" customHeight="1" spans="1:5">
      <c r="A216" s="280" t="s">
        <v>2911</v>
      </c>
      <c r="B216" s="278" t="s">
        <v>2912</v>
      </c>
      <c r="C216" s="281"/>
      <c r="D216" s="281"/>
      <c r="E216" s="282" t="str">
        <f t="shared" si="3"/>
        <v/>
      </c>
    </row>
    <row r="217" s="260" customFormat="1" ht="38" customHeight="1" spans="1:5">
      <c r="A217" s="280" t="s">
        <v>2913</v>
      </c>
      <c r="B217" s="278" t="s">
        <v>2914</v>
      </c>
      <c r="C217" s="281"/>
      <c r="D217" s="281"/>
      <c r="E217" s="282" t="str">
        <f t="shared" si="3"/>
        <v/>
      </c>
    </row>
    <row r="218" s="260" customFormat="1" ht="38" customHeight="1" spans="1:5">
      <c r="A218" s="280" t="s">
        <v>2915</v>
      </c>
      <c r="B218" s="278" t="s">
        <v>2916</v>
      </c>
      <c r="C218" s="281">
        <v>2082</v>
      </c>
      <c r="D218" s="281">
        <v>8995</v>
      </c>
      <c r="E218" s="282">
        <f t="shared" si="3"/>
        <v>3.32</v>
      </c>
    </row>
    <row r="219" s="260" customFormat="1" ht="38" customHeight="1" spans="1:5">
      <c r="A219" s="280" t="s">
        <v>2917</v>
      </c>
      <c r="B219" s="278" t="s">
        <v>2918</v>
      </c>
      <c r="C219" s="281"/>
      <c r="D219" s="281"/>
      <c r="E219" s="282" t="str">
        <f t="shared" si="3"/>
        <v/>
      </c>
    </row>
    <row r="220" ht="38" customHeight="1" spans="1:5">
      <c r="A220" s="280" t="s">
        <v>2919</v>
      </c>
      <c r="B220" s="278" t="s">
        <v>2920</v>
      </c>
      <c r="C220" s="281"/>
      <c r="D220" s="281"/>
      <c r="E220" s="282" t="str">
        <f t="shared" si="3"/>
        <v/>
      </c>
    </row>
    <row r="221" s="260" customFormat="1" ht="38" customHeight="1" spans="1:5">
      <c r="A221" s="274" t="s">
        <v>114</v>
      </c>
      <c r="B221" s="275" t="s">
        <v>2921</v>
      </c>
      <c r="C221" s="285">
        <v>243</v>
      </c>
      <c r="D221" s="285"/>
      <c r="E221" s="282">
        <f t="shared" si="3"/>
        <v>-1</v>
      </c>
    </row>
    <row r="222" s="260" customFormat="1" ht="38" customHeight="1" spans="1:5">
      <c r="A222" s="288">
        <v>23304</v>
      </c>
      <c r="B222" s="278" t="s">
        <v>2922</v>
      </c>
      <c r="C222" s="281">
        <v>243</v>
      </c>
      <c r="D222" s="281"/>
      <c r="E222" s="282">
        <f t="shared" si="3"/>
        <v>-1</v>
      </c>
    </row>
    <row r="223" ht="38" customHeight="1" spans="1:5">
      <c r="A223" s="280" t="s">
        <v>2923</v>
      </c>
      <c r="B223" s="278" t="s">
        <v>2924</v>
      </c>
      <c r="C223" s="281"/>
      <c r="D223" s="281"/>
      <c r="E223" s="282" t="str">
        <f t="shared" si="3"/>
        <v/>
      </c>
    </row>
    <row r="224" s="260" customFormat="1" ht="38" customHeight="1" spans="1:5">
      <c r="A224" s="280" t="s">
        <v>2925</v>
      </c>
      <c r="B224" s="278" t="s">
        <v>2926</v>
      </c>
      <c r="C224" s="281"/>
      <c r="D224" s="281"/>
      <c r="E224" s="282" t="str">
        <f t="shared" si="3"/>
        <v/>
      </c>
    </row>
    <row r="225" ht="38" customHeight="1" spans="1:5">
      <c r="A225" s="280" t="s">
        <v>2927</v>
      </c>
      <c r="B225" s="278" t="s">
        <v>2928</v>
      </c>
      <c r="C225" s="281"/>
      <c r="D225" s="281"/>
      <c r="E225" s="282" t="str">
        <f t="shared" si="3"/>
        <v/>
      </c>
    </row>
    <row r="226" s="260" customFormat="1" ht="38" customHeight="1" spans="1:5">
      <c r="A226" s="280" t="s">
        <v>2929</v>
      </c>
      <c r="B226" s="278" t="s">
        <v>2930</v>
      </c>
      <c r="C226" s="281">
        <v>243</v>
      </c>
      <c r="D226" s="281"/>
      <c r="E226" s="282">
        <f t="shared" si="3"/>
        <v>-1</v>
      </c>
    </row>
    <row r="227" s="260" customFormat="1" ht="38" customHeight="1" spans="1:5">
      <c r="A227" s="280" t="s">
        <v>2931</v>
      </c>
      <c r="B227" s="278" t="s">
        <v>2932</v>
      </c>
      <c r="C227" s="281"/>
      <c r="D227" s="281"/>
      <c r="E227" s="282" t="str">
        <f t="shared" si="3"/>
        <v/>
      </c>
    </row>
    <row r="228" ht="38" customHeight="1" spans="1:5">
      <c r="A228" s="280" t="s">
        <v>2933</v>
      </c>
      <c r="B228" s="278" t="s">
        <v>2934</v>
      </c>
      <c r="C228" s="281"/>
      <c r="D228" s="281"/>
      <c r="E228" s="282" t="str">
        <f t="shared" si="3"/>
        <v/>
      </c>
    </row>
    <row r="229" ht="38" customHeight="1" spans="1:5">
      <c r="A229" s="280" t="s">
        <v>2935</v>
      </c>
      <c r="B229" s="278" t="s">
        <v>2936</v>
      </c>
      <c r="C229" s="281"/>
      <c r="D229" s="281"/>
      <c r="E229" s="282" t="str">
        <f t="shared" si="3"/>
        <v/>
      </c>
    </row>
    <row r="230" ht="38" customHeight="1" spans="1:5">
      <c r="A230" s="280" t="s">
        <v>2937</v>
      </c>
      <c r="B230" s="278" t="s">
        <v>2938</v>
      </c>
      <c r="C230" s="281"/>
      <c r="D230" s="281"/>
      <c r="E230" s="282" t="str">
        <f t="shared" si="3"/>
        <v/>
      </c>
    </row>
    <row r="231" ht="38" customHeight="1" spans="1:5">
      <c r="A231" s="280" t="s">
        <v>2939</v>
      </c>
      <c r="B231" s="278" t="s">
        <v>2940</v>
      </c>
      <c r="C231" s="281"/>
      <c r="D231" s="281"/>
      <c r="E231" s="282" t="str">
        <f t="shared" si="3"/>
        <v/>
      </c>
    </row>
    <row r="232" ht="38" customHeight="1" spans="1:5">
      <c r="A232" s="280" t="s">
        <v>2941</v>
      </c>
      <c r="B232" s="278" t="s">
        <v>2942</v>
      </c>
      <c r="C232" s="281"/>
      <c r="D232" s="281"/>
      <c r="E232" s="282" t="str">
        <f t="shared" si="3"/>
        <v/>
      </c>
    </row>
    <row r="233" ht="38" customHeight="1" spans="1:5">
      <c r="A233" s="280" t="s">
        <v>2943</v>
      </c>
      <c r="B233" s="278" t="s">
        <v>2944</v>
      </c>
      <c r="C233" s="281"/>
      <c r="D233" s="281"/>
      <c r="E233" s="282" t="str">
        <f t="shared" si="3"/>
        <v/>
      </c>
    </row>
    <row r="234" ht="38" customHeight="1" spans="1:5">
      <c r="A234" s="280" t="s">
        <v>2945</v>
      </c>
      <c r="B234" s="278" t="s">
        <v>2946</v>
      </c>
      <c r="C234" s="281"/>
      <c r="D234" s="281"/>
      <c r="E234" s="282" t="str">
        <f t="shared" si="3"/>
        <v/>
      </c>
    </row>
    <row r="235" ht="38" customHeight="1" spans="1:5">
      <c r="A235" s="280" t="s">
        <v>2947</v>
      </c>
      <c r="B235" s="278" t="s">
        <v>2948</v>
      </c>
      <c r="C235" s="281"/>
      <c r="D235" s="281"/>
      <c r="E235" s="282" t="str">
        <f t="shared" si="3"/>
        <v/>
      </c>
    </row>
    <row r="236" s="260" customFormat="1" ht="38" customHeight="1" spans="1:5">
      <c r="A236" s="280" t="s">
        <v>2949</v>
      </c>
      <c r="B236" s="278" t="s">
        <v>2950</v>
      </c>
      <c r="C236" s="281"/>
      <c r="D236" s="281"/>
      <c r="E236" s="282" t="str">
        <f t="shared" si="3"/>
        <v/>
      </c>
    </row>
    <row r="237" ht="38" customHeight="1" spans="1:5">
      <c r="A237" s="280" t="s">
        <v>2951</v>
      </c>
      <c r="B237" s="278" t="s">
        <v>2952</v>
      </c>
      <c r="C237" s="281"/>
      <c r="D237" s="281"/>
      <c r="E237" s="282" t="str">
        <f t="shared" si="3"/>
        <v/>
      </c>
    </row>
    <row r="238" ht="38" customHeight="1" spans="1:5">
      <c r="A238" s="280" t="s">
        <v>2953</v>
      </c>
      <c r="B238" s="278" t="s">
        <v>2954</v>
      </c>
      <c r="C238" s="281"/>
      <c r="D238" s="281"/>
      <c r="E238" s="282" t="str">
        <f t="shared" si="3"/>
        <v/>
      </c>
    </row>
    <row r="239" ht="38" customHeight="1" spans="1:5">
      <c r="A239" s="287" t="s">
        <v>2955</v>
      </c>
      <c r="B239" s="275" t="s">
        <v>2956</v>
      </c>
      <c r="C239" s="285">
        <v>3926</v>
      </c>
      <c r="D239" s="285"/>
      <c r="E239" s="282">
        <f t="shared" si="3"/>
        <v>-1</v>
      </c>
    </row>
    <row r="240" ht="38" customHeight="1" spans="1:5">
      <c r="A240" s="288" t="s">
        <v>2957</v>
      </c>
      <c r="B240" s="278" t="s">
        <v>2958</v>
      </c>
      <c r="C240" s="281">
        <v>3800</v>
      </c>
      <c r="D240" s="281"/>
      <c r="E240" s="282">
        <f t="shared" si="3"/>
        <v>-1</v>
      </c>
    </row>
    <row r="241" ht="38" customHeight="1" spans="1:5">
      <c r="A241" s="288" t="s">
        <v>2959</v>
      </c>
      <c r="B241" s="278" t="s">
        <v>2960</v>
      </c>
      <c r="C241" s="281"/>
      <c r="D241" s="281"/>
      <c r="E241" s="282" t="str">
        <f t="shared" si="3"/>
        <v/>
      </c>
    </row>
    <row r="242" ht="38" customHeight="1" spans="1:5">
      <c r="A242" s="288" t="s">
        <v>2961</v>
      </c>
      <c r="B242" s="278" t="s">
        <v>2962</v>
      </c>
      <c r="C242" s="281"/>
      <c r="D242" s="281"/>
      <c r="E242" s="282" t="str">
        <f t="shared" si="3"/>
        <v/>
      </c>
    </row>
    <row r="243" ht="38" customHeight="1" spans="1:5">
      <c r="A243" s="288" t="s">
        <v>2963</v>
      </c>
      <c r="B243" s="278" t="s">
        <v>2964</v>
      </c>
      <c r="C243" s="281"/>
      <c r="D243" s="281"/>
      <c r="E243" s="282" t="str">
        <f t="shared" si="3"/>
        <v/>
      </c>
    </row>
    <row r="244" ht="38" customHeight="1" spans="1:5">
      <c r="A244" s="288" t="s">
        <v>2965</v>
      </c>
      <c r="B244" s="278" t="s">
        <v>2966</v>
      </c>
      <c r="C244" s="281"/>
      <c r="D244" s="281"/>
      <c r="E244" s="282" t="str">
        <f t="shared" si="3"/>
        <v/>
      </c>
    </row>
    <row r="245" ht="38" customHeight="1" spans="1:5">
      <c r="A245" s="288" t="s">
        <v>2967</v>
      </c>
      <c r="B245" s="278" t="s">
        <v>2968</v>
      </c>
      <c r="C245" s="281"/>
      <c r="D245" s="281"/>
      <c r="E245" s="282" t="str">
        <f t="shared" si="3"/>
        <v/>
      </c>
    </row>
    <row r="246" ht="38" customHeight="1" spans="1:5">
      <c r="A246" s="288" t="s">
        <v>2969</v>
      </c>
      <c r="B246" s="278" t="s">
        <v>2970</v>
      </c>
      <c r="C246" s="281"/>
      <c r="D246" s="281"/>
      <c r="E246" s="282" t="str">
        <f t="shared" si="3"/>
        <v/>
      </c>
    </row>
    <row r="247" ht="38" customHeight="1" spans="1:5">
      <c r="A247" s="288" t="s">
        <v>2971</v>
      </c>
      <c r="B247" s="278" t="s">
        <v>2972</v>
      </c>
      <c r="C247" s="281"/>
      <c r="D247" s="281"/>
      <c r="E247" s="282" t="str">
        <f t="shared" si="3"/>
        <v/>
      </c>
    </row>
    <row r="248" ht="38" customHeight="1" spans="1:5">
      <c r="A248" s="288" t="s">
        <v>2973</v>
      </c>
      <c r="B248" s="278" t="s">
        <v>2974</v>
      </c>
      <c r="C248" s="281"/>
      <c r="D248" s="281"/>
      <c r="E248" s="282" t="str">
        <f t="shared" si="3"/>
        <v/>
      </c>
    </row>
    <row r="249" ht="38" customHeight="1" spans="1:5">
      <c r="A249" s="288" t="s">
        <v>2975</v>
      </c>
      <c r="B249" s="278" t="s">
        <v>2976</v>
      </c>
      <c r="C249" s="281"/>
      <c r="D249" s="281"/>
      <c r="E249" s="282" t="str">
        <f t="shared" si="3"/>
        <v/>
      </c>
    </row>
    <row r="250" ht="38" customHeight="1" spans="1:5">
      <c r="A250" s="288" t="s">
        <v>2977</v>
      </c>
      <c r="B250" s="278" t="s">
        <v>2978</v>
      </c>
      <c r="C250" s="281"/>
      <c r="D250" s="281"/>
      <c r="E250" s="282" t="str">
        <f t="shared" si="3"/>
        <v/>
      </c>
    </row>
    <row r="251" ht="38" customHeight="1" spans="1:5">
      <c r="A251" s="288" t="s">
        <v>2979</v>
      </c>
      <c r="B251" s="278" t="s">
        <v>2980</v>
      </c>
      <c r="C251" s="281"/>
      <c r="D251" s="281"/>
      <c r="E251" s="282" t="str">
        <f t="shared" si="3"/>
        <v/>
      </c>
    </row>
    <row r="252" ht="38" customHeight="1" spans="1:5">
      <c r="A252" s="288" t="s">
        <v>2981</v>
      </c>
      <c r="B252" s="278" t="s">
        <v>2982</v>
      </c>
      <c r="C252" s="281">
        <v>3800</v>
      </c>
      <c r="D252" s="281"/>
      <c r="E252" s="282">
        <f t="shared" si="3"/>
        <v>-1</v>
      </c>
    </row>
    <row r="253" ht="38" customHeight="1" spans="1:5">
      <c r="A253" s="288" t="s">
        <v>2983</v>
      </c>
      <c r="B253" s="278" t="s">
        <v>2984</v>
      </c>
      <c r="C253" s="281">
        <v>126</v>
      </c>
      <c r="D253" s="281"/>
      <c r="E253" s="282">
        <f t="shared" si="3"/>
        <v>-1</v>
      </c>
    </row>
    <row r="254" ht="38" customHeight="1" spans="1:5">
      <c r="A254" s="288" t="s">
        <v>2985</v>
      </c>
      <c r="B254" s="278" t="s">
        <v>2986</v>
      </c>
      <c r="C254" s="281"/>
      <c r="D254" s="281"/>
      <c r="E254" s="282" t="str">
        <f t="shared" si="3"/>
        <v/>
      </c>
    </row>
    <row r="255" ht="38" customHeight="1" spans="1:5">
      <c r="A255" s="288" t="s">
        <v>2987</v>
      </c>
      <c r="B255" s="278" t="s">
        <v>2988</v>
      </c>
      <c r="C255" s="281"/>
      <c r="D255" s="281"/>
      <c r="E255" s="282" t="str">
        <f t="shared" si="3"/>
        <v/>
      </c>
    </row>
    <row r="256" ht="38" customHeight="1" spans="1:5">
      <c r="A256" s="288" t="s">
        <v>2989</v>
      </c>
      <c r="B256" s="278" t="s">
        <v>2990</v>
      </c>
      <c r="C256" s="281"/>
      <c r="D256" s="281"/>
      <c r="E256" s="282" t="str">
        <f t="shared" si="3"/>
        <v/>
      </c>
    </row>
    <row r="257" ht="38" customHeight="1" spans="1:5">
      <c r="A257" s="288" t="s">
        <v>2991</v>
      </c>
      <c r="B257" s="278" t="s">
        <v>2992</v>
      </c>
      <c r="C257" s="281"/>
      <c r="D257" s="281"/>
      <c r="E257" s="282" t="str">
        <f t="shared" si="3"/>
        <v/>
      </c>
    </row>
    <row r="258" ht="38" customHeight="1" spans="1:5">
      <c r="A258" s="288" t="s">
        <v>2993</v>
      </c>
      <c r="B258" s="278" t="s">
        <v>2994</v>
      </c>
      <c r="C258" s="281">
        <v>126</v>
      </c>
      <c r="D258" s="281"/>
      <c r="E258" s="282">
        <f t="shared" si="3"/>
        <v>-1</v>
      </c>
    </row>
    <row r="259" ht="38" customHeight="1" spans="1:5">
      <c r="A259" s="288" t="s">
        <v>2995</v>
      </c>
      <c r="B259" s="278" t="s">
        <v>2996</v>
      </c>
      <c r="C259" s="281"/>
      <c r="D259" s="281"/>
      <c r="E259" s="282" t="str">
        <f t="shared" si="3"/>
        <v/>
      </c>
    </row>
    <row r="260" ht="38" customHeight="1" spans="1:5">
      <c r="A260" s="274"/>
      <c r="B260" s="275"/>
      <c r="C260" s="276"/>
      <c r="D260" s="276"/>
      <c r="E260" s="282" t="str">
        <f t="shared" si="3"/>
        <v/>
      </c>
    </row>
    <row r="261" ht="38" customHeight="1" spans="1:5">
      <c r="A261" s="289"/>
      <c r="B261" s="290" t="s">
        <v>2997</v>
      </c>
      <c r="C261" s="285">
        <v>309885</v>
      </c>
      <c r="D261" s="285">
        <v>206090</v>
      </c>
      <c r="E261" s="282">
        <f t="shared" ref="E261:E269" si="4">IF(C261&gt;0,D261/C261-1,IF(C261&lt;0,-(D261/C261-1),""))</f>
        <v>-0.335</v>
      </c>
    </row>
    <row r="262" ht="38" customHeight="1" spans="1:5">
      <c r="A262" s="327" t="s">
        <v>2998</v>
      </c>
      <c r="B262" s="292" t="s">
        <v>119</v>
      </c>
      <c r="C262" s="328">
        <f>C263+C266+C267</f>
        <v>6214</v>
      </c>
      <c r="D262" s="328">
        <f>D263+D266+D267</f>
        <v>22500</v>
      </c>
      <c r="E262" s="282">
        <f t="shared" si="4"/>
        <v>2.621</v>
      </c>
    </row>
    <row r="263" ht="38" customHeight="1" spans="1:5">
      <c r="A263" s="327" t="s">
        <v>2999</v>
      </c>
      <c r="B263" s="329" t="s">
        <v>3000</v>
      </c>
      <c r="C263" s="328">
        <f>SUM(C264:C265)</f>
        <v>5831</v>
      </c>
      <c r="D263" s="328">
        <f>SUM(D264:D265)</f>
        <v>2500</v>
      </c>
      <c r="E263" s="282">
        <f t="shared" si="4"/>
        <v>-0.571</v>
      </c>
    </row>
    <row r="264" ht="38" customHeight="1" spans="1:5">
      <c r="A264" s="330" t="s">
        <v>3001</v>
      </c>
      <c r="B264" s="296" t="s">
        <v>3002</v>
      </c>
      <c r="C264" s="331">
        <v>5831</v>
      </c>
      <c r="D264" s="332">
        <v>2500</v>
      </c>
      <c r="E264" s="282">
        <f t="shared" si="4"/>
        <v>-0.571</v>
      </c>
    </row>
    <row r="265" ht="38" customHeight="1" spans="1:5">
      <c r="A265" s="330" t="s">
        <v>3003</v>
      </c>
      <c r="B265" s="296" t="s">
        <v>3004</v>
      </c>
      <c r="C265" s="331"/>
      <c r="D265" s="332"/>
      <c r="E265" s="282" t="str">
        <f t="shared" si="4"/>
        <v/>
      </c>
    </row>
    <row r="266" ht="38" customHeight="1" spans="1:5">
      <c r="A266" s="333" t="s">
        <v>3005</v>
      </c>
      <c r="B266" s="293" t="s">
        <v>3006</v>
      </c>
      <c r="C266" s="334"/>
      <c r="D266" s="335">
        <v>20000</v>
      </c>
      <c r="E266" s="282" t="str">
        <f t="shared" si="4"/>
        <v/>
      </c>
    </row>
    <row r="267" ht="38" customHeight="1" spans="1:5">
      <c r="A267" s="333" t="s">
        <v>3007</v>
      </c>
      <c r="B267" s="293" t="s">
        <v>3008</v>
      </c>
      <c r="C267" s="334">
        <v>383</v>
      </c>
      <c r="D267" s="335"/>
      <c r="E267" s="282">
        <f t="shared" si="4"/>
        <v>-1</v>
      </c>
    </row>
    <row r="268" ht="38" customHeight="1" spans="1:5">
      <c r="A268" s="333" t="s">
        <v>3009</v>
      </c>
      <c r="B268" s="298" t="s">
        <v>3010</v>
      </c>
      <c r="C268" s="328">
        <v>4100</v>
      </c>
      <c r="D268" s="336">
        <v>2588</v>
      </c>
      <c r="E268" s="282">
        <f t="shared" si="4"/>
        <v>-0.369</v>
      </c>
    </row>
    <row r="269" ht="38" customHeight="1" spans="1:5">
      <c r="A269" s="337"/>
      <c r="B269" s="300" t="s">
        <v>126</v>
      </c>
      <c r="C269" s="328">
        <f>C261+C262+C268</f>
        <v>320199</v>
      </c>
      <c r="D269" s="328">
        <f>D261+D262+D268</f>
        <v>231178</v>
      </c>
      <c r="E269" s="282">
        <f t="shared" si="4"/>
        <v>-0.278</v>
      </c>
    </row>
    <row r="270" spans="3:4">
      <c r="C270" s="266">
        <f>C269-'2-1砚山县政府性基金预算收入情况表'!C37</f>
        <v>0</v>
      </c>
      <c r="D270" s="266">
        <f>D269-'2-1砚山县政府性基金预算收入情况表'!D37</f>
        <v>0</v>
      </c>
    </row>
    <row r="272" spans="3:3">
      <c r="C272" s="338"/>
    </row>
    <row r="274" spans="3:3">
      <c r="C274" s="338"/>
    </row>
    <row r="275" spans="3:3">
      <c r="C275" s="338"/>
    </row>
    <row r="277" spans="3:3">
      <c r="C277" s="338"/>
    </row>
    <row r="278" spans="3:3">
      <c r="C278" s="338"/>
    </row>
    <row r="279" spans="3:3">
      <c r="C279" s="338"/>
    </row>
    <row r="280" spans="3:3">
      <c r="C280" s="338"/>
    </row>
    <row r="282" spans="3:3">
      <c r="C282" s="338"/>
    </row>
  </sheetData>
  <autoFilter ref="A3:E270">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7"/>
  <sheetViews>
    <sheetView showGridLines="0" showZeros="0" view="pageBreakPreview" zoomScaleNormal="115" workbookViewId="0">
      <pane ySplit="3" topLeftCell="A7" activePane="bottomLeft" state="frozen"/>
      <selection/>
      <selection pane="bottomLeft" activeCell="E11" sqref="E11"/>
    </sheetView>
  </sheetViews>
  <sheetFormatPr defaultColWidth="9" defaultRowHeight="14.25" outlineLevelCol="4"/>
  <cols>
    <col min="1" max="1" width="15" style="150" customWidth="1"/>
    <col min="2" max="2" width="50.75" style="150" customWidth="1"/>
    <col min="3" max="4" width="20.6333333333333" style="150" customWidth="1"/>
    <col min="5" max="5" width="20.6333333333333" style="304" customWidth="1"/>
    <col min="6" max="16384" width="9" style="150"/>
  </cols>
  <sheetData>
    <row r="1" ht="45" customHeight="1" spans="1:5">
      <c r="A1" s="152"/>
      <c r="B1" s="305" t="s">
        <v>3011</v>
      </c>
      <c r="C1" s="305"/>
      <c r="D1" s="305"/>
      <c r="E1" s="305"/>
    </row>
    <row r="2" s="302" customFormat="1" ht="20.1" customHeight="1" spans="1:5">
      <c r="A2" s="306"/>
      <c r="B2" s="307"/>
      <c r="C2" s="308"/>
      <c r="D2" s="307"/>
      <c r="E2" s="309" t="s">
        <v>1</v>
      </c>
    </row>
    <row r="3" s="303" customFormat="1" ht="45" customHeight="1" spans="1:5">
      <c r="A3" s="310" t="s">
        <v>2</v>
      </c>
      <c r="B3" s="311" t="s">
        <v>3</v>
      </c>
      <c r="C3" s="253" t="s">
        <v>128</v>
      </c>
      <c r="D3" s="253" t="s">
        <v>5</v>
      </c>
      <c r="E3" s="253" t="s">
        <v>129</v>
      </c>
    </row>
    <row r="4" s="303" customFormat="1" ht="36" customHeight="1" spans="1:5">
      <c r="A4" s="280" t="s">
        <v>2491</v>
      </c>
      <c r="B4" s="275" t="s">
        <v>2492</v>
      </c>
      <c r="C4" s="285"/>
      <c r="D4" s="285"/>
      <c r="E4" s="312" t="str">
        <f>IF(C4&gt;0,D4/C4-1,IF(C4&lt;0,-(D4/C4-1),""))</f>
        <v/>
      </c>
    </row>
    <row r="5" ht="36" customHeight="1" spans="1:5">
      <c r="A5" s="280" t="s">
        <v>2493</v>
      </c>
      <c r="B5" s="275" t="s">
        <v>2494</v>
      </c>
      <c r="C5" s="285"/>
      <c r="D5" s="285"/>
      <c r="E5" s="312" t="str">
        <f t="shared" ref="E5:E37" si="0">IF(C5&gt;0,D5/C5-1,IF(C5&lt;0,-(D5/C5-1),""))</f>
        <v/>
      </c>
    </row>
    <row r="6" ht="36" customHeight="1" spans="1:5">
      <c r="A6" s="280" t="s">
        <v>2495</v>
      </c>
      <c r="B6" s="275" t="s">
        <v>2496</v>
      </c>
      <c r="C6" s="285"/>
      <c r="D6" s="285"/>
      <c r="E6" s="312" t="str">
        <f t="shared" si="0"/>
        <v/>
      </c>
    </row>
    <row r="7" ht="36" customHeight="1" spans="1:5">
      <c r="A7" s="280" t="s">
        <v>2497</v>
      </c>
      <c r="B7" s="275" t="s">
        <v>2498</v>
      </c>
      <c r="C7" s="285"/>
      <c r="D7" s="285"/>
      <c r="E7" s="312" t="str">
        <f t="shared" si="0"/>
        <v/>
      </c>
    </row>
    <row r="8" ht="36" customHeight="1" spans="1:5">
      <c r="A8" s="280" t="s">
        <v>2499</v>
      </c>
      <c r="B8" s="275" t="s">
        <v>2500</v>
      </c>
      <c r="C8" s="285"/>
      <c r="D8" s="285"/>
      <c r="E8" s="312" t="str">
        <f t="shared" si="0"/>
        <v/>
      </c>
    </row>
    <row r="9" ht="36" customHeight="1" spans="1:5">
      <c r="A9" s="280" t="s">
        <v>2501</v>
      </c>
      <c r="B9" s="275" t="s">
        <v>2502</v>
      </c>
      <c r="C9" s="285"/>
      <c r="D9" s="285"/>
      <c r="E9" s="312" t="str">
        <f t="shared" si="0"/>
        <v/>
      </c>
    </row>
    <row r="10" ht="36" customHeight="1" spans="1:5">
      <c r="A10" s="280" t="s">
        <v>2503</v>
      </c>
      <c r="B10" s="275" t="s">
        <v>2504</v>
      </c>
      <c r="C10" s="285">
        <v>140000</v>
      </c>
      <c r="D10" s="285">
        <f>SUM(D11:D15)</f>
        <v>157677</v>
      </c>
      <c r="E10" s="312">
        <f t="shared" si="0"/>
        <v>0.126</v>
      </c>
    </row>
    <row r="11" ht="36" customHeight="1" spans="1:5">
      <c r="A11" s="280" t="s">
        <v>2505</v>
      </c>
      <c r="B11" s="278" t="s">
        <v>2506</v>
      </c>
      <c r="C11" s="281">
        <v>140000</v>
      </c>
      <c r="D11" s="281">
        <v>111177</v>
      </c>
      <c r="E11" s="312">
        <f t="shared" si="0"/>
        <v>-0.206</v>
      </c>
    </row>
    <row r="12" ht="36" customHeight="1" spans="1:5">
      <c r="A12" s="280" t="s">
        <v>2507</v>
      </c>
      <c r="B12" s="278" t="s">
        <v>2508</v>
      </c>
      <c r="C12" s="281">
        <v>0</v>
      </c>
      <c r="D12" s="281"/>
      <c r="E12" s="312" t="str">
        <f t="shared" si="0"/>
        <v/>
      </c>
    </row>
    <row r="13" ht="36" customHeight="1" spans="1:5">
      <c r="A13" s="280" t="s">
        <v>2509</v>
      </c>
      <c r="B13" s="278" t="s">
        <v>2510</v>
      </c>
      <c r="C13" s="281">
        <v>0</v>
      </c>
      <c r="D13" s="281"/>
      <c r="E13" s="312" t="str">
        <f t="shared" si="0"/>
        <v/>
      </c>
    </row>
    <row r="14" ht="36" customHeight="1" spans="1:5">
      <c r="A14" s="280" t="s">
        <v>2512</v>
      </c>
      <c r="B14" s="278" t="s">
        <v>2513</v>
      </c>
      <c r="C14" s="281">
        <v>0</v>
      </c>
      <c r="D14" s="281"/>
      <c r="E14" s="312" t="str">
        <f t="shared" si="0"/>
        <v/>
      </c>
    </row>
    <row r="15" ht="36" customHeight="1" spans="1:5">
      <c r="A15" s="280" t="s">
        <v>2514</v>
      </c>
      <c r="B15" s="278" t="s">
        <v>2515</v>
      </c>
      <c r="C15" s="281"/>
      <c r="D15" s="281">
        <v>46500</v>
      </c>
      <c r="E15" s="312" t="str">
        <f t="shared" si="0"/>
        <v/>
      </c>
    </row>
    <row r="16" ht="36" customHeight="1" spans="1:5">
      <c r="A16" s="313" t="s">
        <v>2516</v>
      </c>
      <c r="B16" s="314" t="s">
        <v>2517</v>
      </c>
      <c r="C16" s="285"/>
      <c r="D16" s="285"/>
      <c r="E16" s="312" t="str">
        <f t="shared" si="0"/>
        <v/>
      </c>
    </row>
    <row r="17" ht="36" customHeight="1" spans="1:5">
      <c r="A17" s="313" t="s">
        <v>2518</v>
      </c>
      <c r="B17" s="314" t="s">
        <v>2519</v>
      </c>
      <c r="C17" s="285"/>
      <c r="D17" s="285"/>
      <c r="E17" s="312" t="str">
        <f t="shared" si="0"/>
        <v/>
      </c>
    </row>
    <row r="18" ht="36" customHeight="1" spans="1:5">
      <c r="A18" s="313" t="s">
        <v>2520</v>
      </c>
      <c r="B18" s="192" t="s">
        <v>2521</v>
      </c>
      <c r="C18" s="281"/>
      <c r="D18" s="281"/>
      <c r="E18" s="312" t="str">
        <f t="shared" si="0"/>
        <v/>
      </c>
    </row>
    <row r="19" ht="36" customHeight="1" spans="1:5">
      <c r="A19" s="313" t="s">
        <v>2522</v>
      </c>
      <c r="B19" s="192" t="s">
        <v>2523</v>
      </c>
      <c r="C19" s="281"/>
      <c r="D19" s="281"/>
      <c r="E19" s="312" t="str">
        <f t="shared" si="0"/>
        <v/>
      </c>
    </row>
    <row r="20" ht="36" customHeight="1" spans="1:5">
      <c r="A20" s="313" t="s">
        <v>2524</v>
      </c>
      <c r="B20" s="314" t="s">
        <v>2525</v>
      </c>
      <c r="C20" s="285"/>
      <c r="D20" s="285"/>
      <c r="E20" s="312" t="str">
        <f t="shared" si="0"/>
        <v/>
      </c>
    </row>
    <row r="21" ht="36" customHeight="1" spans="1:5">
      <c r="A21" s="313" t="s">
        <v>2526</v>
      </c>
      <c r="B21" s="314" t="s">
        <v>2527</v>
      </c>
      <c r="C21" s="285"/>
      <c r="D21" s="285"/>
      <c r="E21" s="312" t="str">
        <f t="shared" si="0"/>
        <v/>
      </c>
    </row>
    <row r="22" ht="36" customHeight="1" spans="1:5">
      <c r="A22" s="313" t="s">
        <v>2528</v>
      </c>
      <c r="B22" s="314" t="s">
        <v>2529</v>
      </c>
      <c r="C22" s="285"/>
      <c r="D22" s="285"/>
      <c r="E22" s="312" t="str">
        <f t="shared" si="0"/>
        <v/>
      </c>
    </row>
    <row r="23" ht="36" customHeight="1" spans="1:5">
      <c r="A23" s="280" t="s">
        <v>2530</v>
      </c>
      <c r="B23" s="275" t="s">
        <v>2531</v>
      </c>
      <c r="C23" s="285"/>
      <c r="D23" s="285"/>
      <c r="E23" s="312" t="str">
        <f t="shared" si="0"/>
        <v/>
      </c>
    </row>
    <row r="24" ht="36" customHeight="1" spans="1:5">
      <c r="A24" s="280" t="s">
        <v>2532</v>
      </c>
      <c r="B24" s="275" t="s">
        <v>2533</v>
      </c>
      <c r="C24" s="285"/>
      <c r="D24" s="285"/>
      <c r="E24" s="312" t="str">
        <f t="shared" si="0"/>
        <v/>
      </c>
    </row>
    <row r="25" ht="36" customHeight="1" spans="1:5">
      <c r="A25" s="280" t="s">
        <v>2534</v>
      </c>
      <c r="B25" s="275" t="s">
        <v>2535</v>
      </c>
      <c r="C25" s="285"/>
      <c r="D25" s="285"/>
      <c r="E25" s="312" t="str">
        <f t="shared" si="0"/>
        <v/>
      </c>
    </row>
    <row r="26" ht="36" customHeight="1" spans="1:5">
      <c r="A26" s="280" t="s">
        <v>2536</v>
      </c>
      <c r="B26" s="275" t="s">
        <v>2537</v>
      </c>
      <c r="C26" s="285"/>
      <c r="D26" s="285"/>
      <c r="E26" s="312" t="str">
        <f t="shared" si="0"/>
        <v/>
      </c>
    </row>
    <row r="27" ht="36" customHeight="1" spans="1:5">
      <c r="A27" s="280" t="s">
        <v>2538</v>
      </c>
      <c r="B27" s="275" t="s">
        <v>2539</v>
      </c>
      <c r="C27" s="285"/>
      <c r="D27" s="285"/>
      <c r="E27" s="312" t="str">
        <f t="shared" si="0"/>
        <v/>
      </c>
    </row>
    <row r="28" ht="36" customHeight="1" spans="1:5">
      <c r="A28" s="280"/>
      <c r="B28" s="278"/>
      <c r="C28" s="281"/>
      <c r="D28" s="281"/>
      <c r="E28" s="312" t="str">
        <f t="shared" si="0"/>
        <v/>
      </c>
    </row>
    <row r="29" ht="36" customHeight="1" spans="1:5">
      <c r="A29" s="289"/>
      <c r="B29" s="290" t="s">
        <v>2540</v>
      </c>
      <c r="C29" s="285">
        <v>140000</v>
      </c>
      <c r="D29" s="285">
        <v>157677</v>
      </c>
      <c r="E29" s="312">
        <f t="shared" si="0"/>
        <v>0.126</v>
      </c>
    </row>
    <row r="30" ht="36" customHeight="1" spans="1:5">
      <c r="A30" s="315">
        <v>105</v>
      </c>
      <c r="B30" s="316" t="s">
        <v>2541</v>
      </c>
      <c r="C30" s="87">
        <v>21400</v>
      </c>
      <c r="D30" s="87">
        <v>70658</v>
      </c>
      <c r="E30" s="312">
        <f t="shared" si="0"/>
        <v>2.302</v>
      </c>
    </row>
    <row r="31" ht="36" customHeight="1" spans="1:5">
      <c r="A31" s="315">
        <v>110</v>
      </c>
      <c r="B31" s="316" t="s">
        <v>59</v>
      </c>
      <c r="C31" s="87">
        <f>C32+C35+C36</f>
        <v>2400</v>
      </c>
      <c r="D31" s="87">
        <f>D32+D35+D36</f>
        <v>2843</v>
      </c>
      <c r="E31" s="312">
        <f t="shared" si="0"/>
        <v>0.185</v>
      </c>
    </row>
    <row r="32" ht="36" customHeight="1" spans="1:5">
      <c r="A32" s="317">
        <v>11004</v>
      </c>
      <c r="B32" s="318" t="s">
        <v>3012</v>
      </c>
      <c r="C32" s="89">
        <v>2350</v>
      </c>
      <c r="D32" s="89">
        <v>2460</v>
      </c>
      <c r="E32" s="312">
        <f t="shared" si="0"/>
        <v>0.047</v>
      </c>
    </row>
    <row r="33" ht="36" customHeight="1" spans="1:5">
      <c r="A33" s="317">
        <v>1100401</v>
      </c>
      <c r="B33" s="318" t="s">
        <v>2543</v>
      </c>
      <c r="C33" s="89">
        <v>2350</v>
      </c>
      <c r="D33" s="89">
        <v>2460</v>
      </c>
      <c r="E33" s="312">
        <f t="shared" si="0"/>
        <v>0.047</v>
      </c>
    </row>
    <row r="34" ht="36" customHeight="1" spans="1:5">
      <c r="A34" s="317">
        <v>1100402</v>
      </c>
      <c r="B34" s="318" t="s">
        <v>3013</v>
      </c>
      <c r="C34" s="116"/>
      <c r="D34" s="89"/>
      <c r="E34" s="312" t="str">
        <f t="shared" si="0"/>
        <v/>
      </c>
    </row>
    <row r="35" ht="36" customHeight="1" spans="1:5">
      <c r="A35" s="317">
        <v>11008</v>
      </c>
      <c r="B35" s="318" t="s">
        <v>62</v>
      </c>
      <c r="C35" s="89">
        <v>50</v>
      </c>
      <c r="D35" s="319">
        <v>383</v>
      </c>
      <c r="E35" s="312">
        <f t="shared" si="0"/>
        <v>6.66</v>
      </c>
    </row>
    <row r="36" ht="36" customHeight="1" spans="1:5">
      <c r="A36" s="320">
        <v>11009</v>
      </c>
      <c r="B36" s="321" t="s">
        <v>63</v>
      </c>
      <c r="C36" s="322"/>
      <c r="D36" s="322"/>
      <c r="E36" s="312" t="str">
        <f t="shared" si="0"/>
        <v/>
      </c>
    </row>
    <row r="37" ht="36" customHeight="1" spans="1:5">
      <c r="A37" s="323"/>
      <c r="B37" s="324" t="s">
        <v>66</v>
      </c>
      <c r="C37" s="87">
        <f>SUM(C29:C31)</f>
        <v>163800</v>
      </c>
      <c r="D37" s="87">
        <f>SUM(D29:D31)</f>
        <v>231178</v>
      </c>
      <c r="E37" s="312">
        <f t="shared" si="0"/>
        <v>0.411</v>
      </c>
    </row>
  </sheetData>
  <autoFilter ref="A3:E37">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74"/>
  <sheetViews>
    <sheetView showGridLines="0" showZeros="0" view="pageBreakPreview" zoomScaleNormal="115" workbookViewId="0">
      <pane ySplit="3" topLeftCell="A191" activePane="bottomLeft" state="frozen"/>
      <selection/>
      <selection pane="bottomLeft" activeCell="B202" sqref="B202"/>
    </sheetView>
  </sheetViews>
  <sheetFormatPr defaultColWidth="9" defaultRowHeight="14.25" outlineLevelCol="4"/>
  <cols>
    <col min="1" max="1" width="13.5" style="260" customWidth="1"/>
    <col min="2" max="2" width="50.75" style="260" customWidth="1"/>
    <col min="3" max="4" width="20.6333333333333" style="264" customWidth="1"/>
    <col min="5" max="5" width="20.6333333333333" style="265" customWidth="1"/>
    <col min="6" max="16384" width="9" style="260"/>
  </cols>
  <sheetData>
    <row r="1" s="260" customFormat="1" ht="45" customHeight="1" spans="1:5">
      <c r="A1" s="266"/>
      <c r="B1" s="267" t="s">
        <v>3014</v>
      </c>
      <c r="C1" s="267"/>
      <c r="D1" s="267"/>
      <c r="E1" s="267"/>
    </row>
    <row r="2" s="261" customFormat="1" ht="20.1" customHeight="1" spans="1:5">
      <c r="A2" s="268"/>
      <c r="B2" s="269"/>
      <c r="C2" s="269"/>
      <c r="D2" s="269"/>
      <c r="E2" s="270" t="s">
        <v>1</v>
      </c>
    </row>
    <row r="3" s="262" customFormat="1" ht="45" customHeight="1" spans="1:5">
      <c r="A3" s="271" t="s">
        <v>2</v>
      </c>
      <c r="B3" s="272" t="s">
        <v>3</v>
      </c>
      <c r="C3" s="273" t="s">
        <v>128</v>
      </c>
      <c r="D3" s="273" t="s">
        <v>5</v>
      </c>
      <c r="E3" s="273" t="s">
        <v>129</v>
      </c>
    </row>
    <row r="4" s="260" customFormat="1" ht="36" customHeight="1" spans="1:5">
      <c r="A4" s="274" t="s">
        <v>80</v>
      </c>
      <c r="B4" s="275" t="s">
        <v>2546</v>
      </c>
      <c r="C4" s="276">
        <v>25</v>
      </c>
      <c r="D4" s="276">
        <v>20</v>
      </c>
      <c r="E4" s="277">
        <f t="shared" ref="E4:E67" si="0">IF(C4&gt;0,D4/C4-1,IF(C4&lt;0,-(D4/C4-1),""))</f>
        <v>-0.2</v>
      </c>
    </row>
    <row r="5" s="260" customFormat="1" ht="36" customHeight="1" spans="1:5">
      <c r="A5" s="274" t="s">
        <v>2547</v>
      </c>
      <c r="B5" s="278" t="s">
        <v>2548</v>
      </c>
      <c r="C5" s="279">
        <v>5</v>
      </c>
      <c r="D5" s="276"/>
      <c r="E5" s="277">
        <f t="shared" si="0"/>
        <v>-1</v>
      </c>
    </row>
    <row r="6" s="260" customFormat="1" ht="36" customHeight="1" spans="1:5">
      <c r="A6" s="280" t="s">
        <v>2549</v>
      </c>
      <c r="B6" s="278" t="s">
        <v>2550</v>
      </c>
      <c r="C6" s="281"/>
      <c r="D6" s="281"/>
      <c r="E6" s="282" t="str">
        <f t="shared" si="0"/>
        <v/>
      </c>
    </row>
    <row r="7" s="260" customFormat="1" ht="36" customHeight="1" spans="1:5">
      <c r="A7" s="280" t="s">
        <v>2551</v>
      </c>
      <c r="B7" s="278" t="s">
        <v>2552</v>
      </c>
      <c r="C7" s="281"/>
      <c r="D7" s="281"/>
      <c r="E7" s="282" t="str">
        <f t="shared" si="0"/>
        <v/>
      </c>
    </row>
    <row r="8" s="260" customFormat="1" ht="36" customHeight="1" spans="1:5">
      <c r="A8" s="280" t="s">
        <v>2553</v>
      </c>
      <c r="B8" s="278" t="s">
        <v>2554</v>
      </c>
      <c r="C8" s="283"/>
      <c r="D8" s="283"/>
      <c r="E8" s="284" t="str">
        <f t="shared" si="0"/>
        <v/>
      </c>
    </row>
    <row r="9" s="260" customFormat="1" ht="36" customHeight="1" spans="1:5">
      <c r="A9" s="280" t="s">
        <v>2555</v>
      </c>
      <c r="B9" s="278" t="s">
        <v>2556</v>
      </c>
      <c r="C9" s="281"/>
      <c r="D9" s="281"/>
      <c r="E9" s="282" t="str">
        <f t="shared" si="0"/>
        <v/>
      </c>
    </row>
    <row r="10" s="260" customFormat="1" ht="36" customHeight="1" spans="1:5">
      <c r="A10" s="280" t="s">
        <v>2557</v>
      </c>
      <c r="B10" s="278" t="s">
        <v>2558</v>
      </c>
      <c r="C10" s="283">
        <v>5</v>
      </c>
      <c r="D10" s="283"/>
      <c r="E10" s="284">
        <f t="shared" si="0"/>
        <v>-1</v>
      </c>
    </row>
    <row r="11" s="260" customFormat="1" ht="36" customHeight="1" spans="1:5">
      <c r="A11" s="274" t="s">
        <v>2559</v>
      </c>
      <c r="B11" s="275" t="s">
        <v>2560</v>
      </c>
      <c r="C11" s="285">
        <v>20</v>
      </c>
      <c r="D11" s="285">
        <v>20</v>
      </c>
      <c r="E11" s="286">
        <f t="shared" si="0"/>
        <v>0</v>
      </c>
    </row>
    <row r="12" s="260" customFormat="1" ht="36" customHeight="1" spans="1:5">
      <c r="A12" s="280" t="s">
        <v>2561</v>
      </c>
      <c r="B12" s="278" t="s">
        <v>2562</v>
      </c>
      <c r="C12" s="281"/>
      <c r="D12" s="281"/>
      <c r="E12" s="282" t="str">
        <f t="shared" si="0"/>
        <v/>
      </c>
    </row>
    <row r="13" s="260" customFormat="1" ht="36" customHeight="1" spans="1:5">
      <c r="A13" s="280" t="s">
        <v>2563</v>
      </c>
      <c r="B13" s="278" t="s">
        <v>2564</v>
      </c>
      <c r="C13" s="281"/>
      <c r="D13" s="281"/>
      <c r="E13" s="282" t="str">
        <f t="shared" si="0"/>
        <v/>
      </c>
    </row>
    <row r="14" s="260" customFormat="1" ht="36" customHeight="1" spans="1:5">
      <c r="A14" s="280" t="s">
        <v>2565</v>
      </c>
      <c r="B14" s="278" t="s">
        <v>2566</v>
      </c>
      <c r="C14" s="281"/>
      <c r="D14" s="281"/>
      <c r="E14" s="282" t="str">
        <f t="shared" si="0"/>
        <v/>
      </c>
    </row>
    <row r="15" s="260" customFormat="1" ht="36" customHeight="1" spans="1:5">
      <c r="A15" s="280" t="s">
        <v>2567</v>
      </c>
      <c r="B15" s="278" t="s">
        <v>2568</v>
      </c>
      <c r="C15" s="281">
        <v>20</v>
      </c>
      <c r="D15" s="281">
        <v>20</v>
      </c>
      <c r="E15" s="282">
        <f t="shared" si="0"/>
        <v>0</v>
      </c>
    </row>
    <row r="16" s="260" customFormat="1" ht="36" customHeight="1" spans="1:5">
      <c r="A16" s="280" t="s">
        <v>2569</v>
      </c>
      <c r="B16" s="278" t="s">
        <v>2570</v>
      </c>
      <c r="C16" s="281"/>
      <c r="D16" s="281"/>
      <c r="E16" s="282" t="str">
        <f t="shared" si="0"/>
        <v/>
      </c>
    </row>
    <row r="17" s="260" customFormat="1" ht="36" customHeight="1" spans="1:5">
      <c r="A17" s="274" t="s">
        <v>2571</v>
      </c>
      <c r="B17" s="275" t="s">
        <v>2572</v>
      </c>
      <c r="C17" s="285">
        <f>SUM(C18:C19)</f>
        <v>0</v>
      </c>
      <c r="D17" s="285"/>
      <c r="E17" s="286" t="str">
        <f t="shared" si="0"/>
        <v/>
      </c>
    </row>
    <row r="18" s="260" customFormat="1" ht="36" customHeight="1" spans="1:5">
      <c r="A18" s="280" t="s">
        <v>2573</v>
      </c>
      <c r="B18" s="278" t="s">
        <v>2574</v>
      </c>
      <c r="C18" s="281"/>
      <c r="D18" s="281"/>
      <c r="E18" s="282" t="str">
        <f t="shared" si="0"/>
        <v/>
      </c>
    </row>
    <row r="19" s="260" customFormat="1" ht="36" customHeight="1" spans="1:5">
      <c r="A19" s="280" t="s">
        <v>2575</v>
      </c>
      <c r="B19" s="278" t="s">
        <v>2576</v>
      </c>
      <c r="C19" s="281"/>
      <c r="D19" s="281"/>
      <c r="E19" s="282" t="str">
        <f t="shared" si="0"/>
        <v/>
      </c>
    </row>
    <row r="20" s="260" customFormat="1" ht="36" customHeight="1" spans="1:5">
      <c r="A20" s="274" t="s">
        <v>82</v>
      </c>
      <c r="B20" s="275" t="s">
        <v>2577</v>
      </c>
      <c r="C20" s="276">
        <v>500</v>
      </c>
      <c r="D20" s="276">
        <v>400</v>
      </c>
      <c r="E20" s="277">
        <f t="shared" si="0"/>
        <v>-0.2</v>
      </c>
    </row>
    <row r="21" s="260" customFormat="1" ht="36" customHeight="1" spans="1:5">
      <c r="A21" s="274" t="s">
        <v>2578</v>
      </c>
      <c r="B21" s="275" t="s">
        <v>2579</v>
      </c>
      <c r="C21" s="285">
        <v>450</v>
      </c>
      <c r="D21" s="285">
        <v>350</v>
      </c>
      <c r="E21" s="286">
        <f t="shared" si="0"/>
        <v>-0.222</v>
      </c>
    </row>
    <row r="22" s="260" customFormat="1" ht="36" customHeight="1" spans="1:5">
      <c r="A22" s="280" t="s">
        <v>2580</v>
      </c>
      <c r="B22" s="278" t="s">
        <v>2581</v>
      </c>
      <c r="C22" s="281">
        <v>450</v>
      </c>
      <c r="D22" s="281">
        <v>350</v>
      </c>
      <c r="E22" s="282">
        <f t="shared" si="0"/>
        <v>-0.222</v>
      </c>
    </row>
    <row r="23" s="260" customFormat="1" ht="36" customHeight="1" spans="1:5">
      <c r="A23" s="280" t="s">
        <v>2582</v>
      </c>
      <c r="B23" s="278" t="s">
        <v>2583</v>
      </c>
      <c r="C23" s="281"/>
      <c r="D23" s="281"/>
      <c r="E23" s="282" t="str">
        <f t="shared" si="0"/>
        <v/>
      </c>
    </row>
    <row r="24" s="260" customFormat="1" ht="36" customHeight="1" spans="1:5">
      <c r="A24" s="280" t="s">
        <v>2584</v>
      </c>
      <c r="B24" s="278" t="s">
        <v>2585</v>
      </c>
      <c r="C24" s="281"/>
      <c r="D24" s="281"/>
      <c r="E24" s="282" t="str">
        <f t="shared" si="0"/>
        <v/>
      </c>
    </row>
    <row r="25" s="260" customFormat="1" ht="36" customHeight="1" spans="1:5">
      <c r="A25" s="274" t="s">
        <v>2586</v>
      </c>
      <c r="B25" s="275" t="s">
        <v>2587</v>
      </c>
      <c r="C25" s="285">
        <f>SUM(C26:C28)</f>
        <v>50</v>
      </c>
      <c r="D25" s="285">
        <v>50</v>
      </c>
      <c r="E25" s="286">
        <f t="shared" si="0"/>
        <v>0</v>
      </c>
    </row>
    <row r="26" s="260" customFormat="1" ht="36" customHeight="1" spans="1:5">
      <c r="A26" s="280" t="s">
        <v>2588</v>
      </c>
      <c r="B26" s="278" t="s">
        <v>2581</v>
      </c>
      <c r="C26" s="281"/>
      <c r="D26" s="281"/>
      <c r="E26" s="282" t="str">
        <f t="shared" si="0"/>
        <v/>
      </c>
    </row>
    <row r="27" s="260" customFormat="1" ht="36" customHeight="1" spans="1:5">
      <c r="A27" s="280" t="s">
        <v>2589</v>
      </c>
      <c r="B27" s="278" t="s">
        <v>2583</v>
      </c>
      <c r="C27" s="281"/>
      <c r="D27" s="281"/>
      <c r="E27" s="282" t="str">
        <f t="shared" si="0"/>
        <v/>
      </c>
    </row>
    <row r="28" s="260" customFormat="1" ht="36" customHeight="1" spans="1:5">
      <c r="A28" s="280" t="s">
        <v>2590</v>
      </c>
      <c r="B28" s="278" t="s">
        <v>2591</v>
      </c>
      <c r="C28" s="281">
        <v>50</v>
      </c>
      <c r="D28" s="281">
        <v>50</v>
      </c>
      <c r="E28" s="282">
        <f t="shared" si="0"/>
        <v>0</v>
      </c>
    </row>
    <row r="29" s="263" customFormat="1" ht="36" customHeight="1" spans="1:5">
      <c r="A29" s="274" t="s">
        <v>2592</v>
      </c>
      <c r="B29" s="275" t="s">
        <v>2593</v>
      </c>
      <c r="C29" s="285">
        <f>SUM(C30:C31)</f>
        <v>0</v>
      </c>
      <c r="D29" s="285"/>
      <c r="E29" s="286" t="str">
        <f t="shared" si="0"/>
        <v/>
      </c>
    </row>
    <row r="30" s="260" customFormat="1" ht="36" customHeight="1" spans="1:5">
      <c r="A30" s="280" t="s">
        <v>2594</v>
      </c>
      <c r="B30" s="278" t="s">
        <v>2583</v>
      </c>
      <c r="C30" s="281"/>
      <c r="D30" s="281"/>
      <c r="E30" s="282" t="str">
        <f t="shared" si="0"/>
        <v/>
      </c>
    </row>
    <row r="31" s="260" customFormat="1" ht="36" customHeight="1" spans="1:5">
      <c r="A31" s="280" t="s">
        <v>2595</v>
      </c>
      <c r="B31" s="278" t="s">
        <v>2596</v>
      </c>
      <c r="C31" s="281"/>
      <c r="D31" s="281"/>
      <c r="E31" s="282" t="str">
        <f t="shared" si="0"/>
        <v/>
      </c>
    </row>
    <row r="32" s="260" customFormat="1" ht="36" customHeight="1" spans="1:5">
      <c r="A32" s="274" t="s">
        <v>86</v>
      </c>
      <c r="B32" s="275" t="s">
        <v>2597</v>
      </c>
      <c r="C32" s="276"/>
      <c r="D32" s="276"/>
      <c r="E32" s="277" t="str">
        <f t="shared" si="0"/>
        <v/>
      </c>
    </row>
    <row r="33" s="260" customFormat="1" ht="36" customHeight="1" spans="1:5">
      <c r="A33" s="274" t="s">
        <v>2598</v>
      </c>
      <c r="B33" s="275" t="s">
        <v>2599</v>
      </c>
      <c r="C33" s="285">
        <f>SUM(C34:C37)</f>
        <v>0</v>
      </c>
      <c r="D33" s="285"/>
      <c r="E33" s="286" t="str">
        <f t="shared" si="0"/>
        <v/>
      </c>
    </row>
    <row r="34" s="260" customFormat="1" ht="36" customHeight="1" spans="1:5">
      <c r="A34" s="280">
        <v>2116001</v>
      </c>
      <c r="B34" s="278" t="s">
        <v>2600</v>
      </c>
      <c r="C34" s="281">
        <f>SUM(C35:C42)</f>
        <v>0</v>
      </c>
      <c r="D34" s="281"/>
      <c r="E34" s="282" t="str">
        <f t="shared" si="0"/>
        <v/>
      </c>
    </row>
    <row r="35" s="260" customFormat="1" ht="36" customHeight="1" spans="1:5">
      <c r="A35" s="280">
        <v>2116002</v>
      </c>
      <c r="B35" s="278" t="s">
        <v>2601</v>
      </c>
      <c r="C35" s="281"/>
      <c r="D35" s="281"/>
      <c r="E35" s="282" t="str">
        <f t="shared" si="0"/>
        <v/>
      </c>
    </row>
    <row r="36" s="260" customFormat="1" ht="36" customHeight="1" spans="1:5">
      <c r="A36" s="280">
        <v>2116003</v>
      </c>
      <c r="B36" s="278" t="s">
        <v>2602</v>
      </c>
      <c r="C36" s="281"/>
      <c r="D36" s="281"/>
      <c r="E36" s="282" t="str">
        <f t="shared" si="0"/>
        <v/>
      </c>
    </row>
    <row r="37" s="263" customFormat="1" ht="36" customHeight="1" spans="1:5">
      <c r="A37" s="280">
        <v>2116099</v>
      </c>
      <c r="B37" s="278" t="s">
        <v>2603</v>
      </c>
      <c r="C37" s="281"/>
      <c r="D37" s="281"/>
      <c r="E37" s="282" t="str">
        <f t="shared" si="0"/>
        <v/>
      </c>
    </row>
    <row r="38" s="260" customFormat="1" ht="36" customHeight="1" spans="1:5">
      <c r="A38" s="274">
        <v>21161</v>
      </c>
      <c r="B38" s="275" t="s">
        <v>2604</v>
      </c>
      <c r="C38" s="285">
        <f>SUM(C39:C42)</f>
        <v>0</v>
      </c>
      <c r="D38" s="285"/>
      <c r="E38" s="286" t="str">
        <f t="shared" si="0"/>
        <v/>
      </c>
    </row>
    <row r="39" s="260" customFormat="1" ht="36" customHeight="1" spans="1:5">
      <c r="A39" s="280">
        <v>2116101</v>
      </c>
      <c r="B39" s="278" t="s">
        <v>2605</v>
      </c>
      <c r="C39" s="281"/>
      <c r="D39" s="281"/>
      <c r="E39" s="282" t="str">
        <f t="shared" si="0"/>
        <v/>
      </c>
    </row>
    <row r="40" s="260" customFormat="1" ht="36" customHeight="1" spans="1:5">
      <c r="A40" s="280">
        <v>2116102</v>
      </c>
      <c r="B40" s="278" t="s">
        <v>2606</v>
      </c>
      <c r="C40" s="281"/>
      <c r="D40" s="281"/>
      <c r="E40" s="282" t="str">
        <f t="shared" si="0"/>
        <v/>
      </c>
    </row>
    <row r="41" s="260" customFormat="1" ht="36" customHeight="1" spans="1:5">
      <c r="A41" s="280">
        <v>2116103</v>
      </c>
      <c r="B41" s="278" t="s">
        <v>2607</v>
      </c>
      <c r="C41" s="281"/>
      <c r="D41" s="281"/>
      <c r="E41" s="282" t="str">
        <f t="shared" si="0"/>
        <v/>
      </c>
    </row>
    <row r="42" s="260" customFormat="1" ht="36" customHeight="1" spans="1:5">
      <c r="A42" s="280">
        <v>2116104</v>
      </c>
      <c r="B42" s="278" t="s">
        <v>2608</v>
      </c>
      <c r="C42" s="281"/>
      <c r="D42" s="281"/>
      <c r="E42" s="282" t="str">
        <f t="shared" si="0"/>
        <v/>
      </c>
    </row>
    <row r="43" s="260" customFormat="1" ht="36" customHeight="1" spans="1:5">
      <c r="A43" s="274" t="s">
        <v>88</v>
      </c>
      <c r="B43" s="275" t="s">
        <v>2609</v>
      </c>
      <c r="C43" s="276">
        <v>80520</v>
      </c>
      <c r="D43" s="276">
        <v>152852</v>
      </c>
      <c r="E43" s="277">
        <f t="shared" si="0"/>
        <v>0.898</v>
      </c>
    </row>
    <row r="44" s="260" customFormat="1" ht="36" customHeight="1" spans="1:5">
      <c r="A44" s="274" t="s">
        <v>2610</v>
      </c>
      <c r="B44" s="275" t="s">
        <v>2611</v>
      </c>
      <c r="C44" s="276">
        <v>80520</v>
      </c>
      <c r="D44" s="276">
        <v>82852</v>
      </c>
      <c r="E44" s="277">
        <f t="shared" si="0"/>
        <v>0.029</v>
      </c>
    </row>
    <row r="45" s="260" customFormat="1" ht="36" customHeight="1" spans="1:5">
      <c r="A45" s="280" t="s">
        <v>2612</v>
      </c>
      <c r="B45" s="278" t="s">
        <v>2613</v>
      </c>
      <c r="C45" s="281">
        <v>80520</v>
      </c>
      <c r="D45" s="281">
        <v>34585</v>
      </c>
      <c r="E45" s="282">
        <f t="shared" si="0"/>
        <v>-0.57</v>
      </c>
    </row>
    <row r="46" s="260" customFormat="1" ht="36" customHeight="1" spans="1:5">
      <c r="A46" s="280" t="s">
        <v>2614</v>
      </c>
      <c r="B46" s="278" t="s">
        <v>2615</v>
      </c>
      <c r="C46" s="281"/>
      <c r="D46" s="281"/>
      <c r="E46" s="282" t="str">
        <f t="shared" si="0"/>
        <v/>
      </c>
    </row>
    <row r="47" s="260" customFormat="1" ht="36" customHeight="1" spans="1:5">
      <c r="A47" s="280" t="s">
        <v>2616</v>
      </c>
      <c r="B47" s="278" t="s">
        <v>2617</v>
      </c>
      <c r="C47" s="281"/>
      <c r="D47" s="281"/>
      <c r="E47" s="282" t="str">
        <f t="shared" si="0"/>
        <v/>
      </c>
    </row>
    <row r="48" s="260" customFormat="1" ht="36" customHeight="1" spans="1:5">
      <c r="A48" s="280" t="s">
        <v>2618</v>
      </c>
      <c r="B48" s="278" t="s">
        <v>2619</v>
      </c>
      <c r="C48" s="281"/>
      <c r="D48" s="281"/>
      <c r="E48" s="282" t="str">
        <f t="shared" si="0"/>
        <v/>
      </c>
    </row>
    <row r="49" s="260" customFormat="1" ht="36" customHeight="1" spans="1:5">
      <c r="A49" s="280" t="s">
        <v>2620</v>
      </c>
      <c r="B49" s="278" t="s">
        <v>2621</v>
      </c>
      <c r="C49" s="281"/>
      <c r="D49" s="281"/>
      <c r="E49" s="282" t="str">
        <f t="shared" si="0"/>
        <v/>
      </c>
    </row>
    <row r="50" s="260" customFormat="1" ht="36" customHeight="1" spans="1:5">
      <c r="A50" s="280" t="s">
        <v>2622</v>
      </c>
      <c r="B50" s="278" t="s">
        <v>2623</v>
      </c>
      <c r="C50" s="281"/>
      <c r="D50" s="281"/>
      <c r="E50" s="282" t="str">
        <f t="shared" si="0"/>
        <v/>
      </c>
    </row>
    <row r="51" s="260" customFormat="1" ht="36" customHeight="1" spans="1:5">
      <c r="A51" s="280" t="s">
        <v>2624</v>
      </c>
      <c r="B51" s="278" t="s">
        <v>2625</v>
      </c>
      <c r="C51" s="281"/>
      <c r="D51" s="281"/>
      <c r="E51" s="282" t="str">
        <f t="shared" si="0"/>
        <v/>
      </c>
    </row>
    <row r="52" s="260" customFormat="1" ht="36" customHeight="1" spans="1:5">
      <c r="A52" s="280" t="s">
        <v>2626</v>
      </c>
      <c r="B52" s="278" t="s">
        <v>2627</v>
      </c>
      <c r="C52" s="281"/>
      <c r="D52" s="281"/>
      <c r="E52" s="282" t="str">
        <f t="shared" si="0"/>
        <v/>
      </c>
    </row>
    <row r="53" s="260" customFormat="1" ht="36" customHeight="1" spans="1:5">
      <c r="A53" s="280" t="s">
        <v>2628</v>
      </c>
      <c r="B53" s="278" t="s">
        <v>2629</v>
      </c>
      <c r="C53" s="281"/>
      <c r="D53" s="281"/>
      <c r="E53" s="282" t="str">
        <f t="shared" si="0"/>
        <v/>
      </c>
    </row>
    <row r="54" s="260" customFormat="1" ht="36" customHeight="1" spans="1:5">
      <c r="A54" s="280" t="s">
        <v>2630</v>
      </c>
      <c r="B54" s="278" t="s">
        <v>2631</v>
      </c>
      <c r="C54" s="281"/>
      <c r="D54" s="281"/>
      <c r="E54" s="282" t="str">
        <f t="shared" si="0"/>
        <v/>
      </c>
    </row>
    <row r="55" s="260" customFormat="1" ht="36" customHeight="1" spans="1:5">
      <c r="A55" s="280" t="s">
        <v>2632</v>
      </c>
      <c r="B55" s="278" t="s">
        <v>2633</v>
      </c>
      <c r="C55" s="281"/>
      <c r="D55" s="281"/>
      <c r="E55" s="282" t="str">
        <f t="shared" si="0"/>
        <v/>
      </c>
    </row>
    <row r="56" s="260" customFormat="1" ht="36" customHeight="1" spans="1:5">
      <c r="A56" s="280" t="s">
        <v>2634</v>
      </c>
      <c r="B56" s="278" t="s">
        <v>2635</v>
      </c>
      <c r="C56" s="283"/>
      <c r="D56" s="283">
        <v>48267</v>
      </c>
      <c r="E56" s="284" t="str">
        <f t="shared" si="0"/>
        <v/>
      </c>
    </row>
    <row r="57" s="260" customFormat="1" ht="36" customHeight="1" spans="1:5">
      <c r="A57" s="274" t="s">
        <v>2636</v>
      </c>
      <c r="B57" s="275" t="s">
        <v>2637</v>
      </c>
      <c r="C57" s="285">
        <f>SUM(C58:C60)</f>
        <v>0</v>
      </c>
      <c r="D57" s="285"/>
      <c r="E57" s="286" t="str">
        <f t="shared" si="0"/>
        <v/>
      </c>
    </row>
    <row r="58" s="260" customFormat="1" ht="36" customHeight="1" spans="1:5">
      <c r="A58" s="280" t="s">
        <v>2638</v>
      </c>
      <c r="B58" s="278" t="s">
        <v>2613</v>
      </c>
      <c r="C58" s="281"/>
      <c r="D58" s="281"/>
      <c r="E58" s="282" t="str">
        <f t="shared" si="0"/>
        <v/>
      </c>
    </row>
    <row r="59" s="260" customFormat="1" ht="36" customHeight="1" spans="1:5">
      <c r="A59" s="280" t="s">
        <v>2639</v>
      </c>
      <c r="B59" s="278" t="s">
        <v>2615</v>
      </c>
      <c r="C59" s="281"/>
      <c r="D59" s="281"/>
      <c r="E59" s="282" t="str">
        <f t="shared" si="0"/>
        <v/>
      </c>
    </row>
    <row r="60" s="260" customFormat="1" ht="36" customHeight="1" spans="1:5">
      <c r="A60" s="280" t="s">
        <v>2640</v>
      </c>
      <c r="B60" s="278" t="s">
        <v>2641</v>
      </c>
      <c r="C60" s="281"/>
      <c r="D60" s="281"/>
      <c r="E60" s="282" t="str">
        <f t="shared" si="0"/>
        <v/>
      </c>
    </row>
    <row r="61" s="260" customFormat="1" ht="36" customHeight="1" spans="1:5">
      <c r="A61" s="274" t="s">
        <v>2642</v>
      </c>
      <c r="B61" s="275" t="s">
        <v>2643</v>
      </c>
      <c r="C61" s="285"/>
      <c r="D61" s="285"/>
      <c r="E61" s="286" t="str">
        <f t="shared" si="0"/>
        <v/>
      </c>
    </row>
    <row r="62" s="260" customFormat="1" ht="36" customHeight="1" spans="1:5">
      <c r="A62" s="274" t="s">
        <v>2644</v>
      </c>
      <c r="B62" s="275" t="s">
        <v>2645</v>
      </c>
      <c r="C62" s="285">
        <f>SUM(C63:C67)</f>
        <v>0</v>
      </c>
      <c r="D62" s="285"/>
      <c r="E62" s="286" t="str">
        <f t="shared" si="0"/>
        <v/>
      </c>
    </row>
    <row r="63" s="260" customFormat="1" ht="36" customHeight="1" spans="1:5">
      <c r="A63" s="280" t="s">
        <v>2646</v>
      </c>
      <c r="B63" s="278" t="s">
        <v>2647</v>
      </c>
      <c r="C63" s="281"/>
      <c r="D63" s="281"/>
      <c r="E63" s="282" t="str">
        <f t="shared" si="0"/>
        <v/>
      </c>
    </row>
    <row r="64" s="260" customFormat="1" ht="36" customHeight="1" spans="1:5">
      <c r="A64" s="280" t="s">
        <v>2648</v>
      </c>
      <c r="B64" s="278" t="s">
        <v>2649</v>
      </c>
      <c r="C64" s="281"/>
      <c r="D64" s="281"/>
      <c r="E64" s="282" t="str">
        <f t="shared" si="0"/>
        <v/>
      </c>
    </row>
    <row r="65" s="260" customFormat="1" ht="36" customHeight="1" spans="1:5">
      <c r="A65" s="280" t="s">
        <v>2650</v>
      </c>
      <c r="B65" s="278" t="s">
        <v>2651</v>
      </c>
      <c r="C65" s="281"/>
      <c r="D65" s="281"/>
      <c r="E65" s="282" t="str">
        <f t="shared" si="0"/>
        <v/>
      </c>
    </row>
    <row r="66" s="260" customFormat="1" ht="36" customHeight="1" spans="1:5">
      <c r="A66" s="280" t="s">
        <v>2652</v>
      </c>
      <c r="B66" s="278" t="s">
        <v>2653</v>
      </c>
      <c r="C66" s="281"/>
      <c r="D66" s="281"/>
      <c r="E66" s="282" t="str">
        <f t="shared" si="0"/>
        <v/>
      </c>
    </row>
    <row r="67" s="260" customFormat="1" ht="36" customHeight="1" spans="1:5">
      <c r="A67" s="280" t="s">
        <v>2654</v>
      </c>
      <c r="B67" s="278" t="s">
        <v>2655</v>
      </c>
      <c r="C67" s="281"/>
      <c r="D67" s="281"/>
      <c r="E67" s="282" t="str">
        <f t="shared" si="0"/>
        <v/>
      </c>
    </row>
    <row r="68" s="260" customFormat="1" ht="36" customHeight="1" spans="1:5">
      <c r="A68" s="274" t="s">
        <v>2656</v>
      </c>
      <c r="B68" s="275" t="s">
        <v>2657</v>
      </c>
      <c r="C68" s="285">
        <f>SUM(C69:C71)</f>
        <v>0</v>
      </c>
      <c r="D68" s="285"/>
      <c r="E68" s="286" t="str">
        <f t="shared" ref="E68:E131" si="1">IF(C68&gt;0,D68/C68-1,IF(C68&lt;0,-(D68/C68-1),""))</f>
        <v/>
      </c>
    </row>
    <row r="69" s="260" customFormat="1" ht="36" customHeight="1" spans="1:5">
      <c r="A69" s="280" t="s">
        <v>2658</v>
      </c>
      <c r="B69" s="278" t="s">
        <v>2659</v>
      </c>
      <c r="C69" s="281"/>
      <c r="D69" s="281"/>
      <c r="E69" s="282" t="str">
        <f t="shared" si="1"/>
        <v/>
      </c>
    </row>
    <row r="70" s="260" customFormat="1" ht="36" customHeight="1" spans="1:5">
      <c r="A70" s="280" t="s">
        <v>2660</v>
      </c>
      <c r="B70" s="278" t="s">
        <v>2661</v>
      </c>
      <c r="C70" s="281"/>
      <c r="D70" s="281"/>
      <c r="E70" s="282" t="str">
        <f t="shared" si="1"/>
        <v/>
      </c>
    </row>
    <row r="71" s="260" customFormat="1" ht="36" customHeight="1" spans="1:5">
      <c r="A71" s="280" t="s">
        <v>2662</v>
      </c>
      <c r="B71" s="278" t="s">
        <v>2663</v>
      </c>
      <c r="C71" s="281"/>
      <c r="D71" s="281"/>
      <c r="E71" s="282" t="str">
        <f t="shared" si="1"/>
        <v/>
      </c>
    </row>
    <row r="72" s="260" customFormat="1" ht="36" customHeight="1" spans="1:5">
      <c r="A72" s="274" t="s">
        <v>2664</v>
      </c>
      <c r="B72" s="275" t="s">
        <v>2665</v>
      </c>
      <c r="C72" s="285">
        <f>SUM(C73:C75)</f>
        <v>0</v>
      </c>
      <c r="D72" s="285"/>
      <c r="E72" s="286" t="str">
        <f t="shared" si="1"/>
        <v/>
      </c>
    </row>
    <row r="73" s="260" customFormat="1" ht="36" customHeight="1" spans="1:5">
      <c r="A73" s="280" t="s">
        <v>2666</v>
      </c>
      <c r="B73" s="278" t="s">
        <v>2613</v>
      </c>
      <c r="C73" s="281"/>
      <c r="D73" s="281"/>
      <c r="E73" s="282" t="str">
        <f t="shared" si="1"/>
        <v/>
      </c>
    </row>
    <row r="74" s="260" customFormat="1" ht="36" customHeight="1" spans="1:5">
      <c r="A74" s="280" t="s">
        <v>2667</v>
      </c>
      <c r="B74" s="278" t="s">
        <v>2615</v>
      </c>
      <c r="C74" s="281"/>
      <c r="D74" s="281"/>
      <c r="E74" s="282" t="str">
        <f t="shared" si="1"/>
        <v/>
      </c>
    </row>
    <row r="75" s="260" customFormat="1" ht="36" customHeight="1" spans="1:5">
      <c r="A75" s="280" t="s">
        <v>2668</v>
      </c>
      <c r="B75" s="278" t="s">
        <v>2669</v>
      </c>
      <c r="C75" s="281"/>
      <c r="D75" s="281"/>
      <c r="E75" s="282" t="str">
        <f t="shared" si="1"/>
        <v/>
      </c>
    </row>
    <row r="76" s="260" customFormat="1" ht="36" customHeight="1" spans="1:5">
      <c r="A76" s="274" t="s">
        <v>2670</v>
      </c>
      <c r="B76" s="275" t="s">
        <v>2671</v>
      </c>
      <c r="C76" s="285">
        <f>SUM(C77:C79)</f>
        <v>0</v>
      </c>
      <c r="D76" s="285">
        <v>70000</v>
      </c>
      <c r="E76" s="286" t="str">
        <f t="shared" si="1"/>
        <v/>
      </c>
    </row>
    <row r="77" s="260" customFormat="1" ht="36" customHeight="1" spans="1:5">
      <c r="A77" s="280" t="s">
        <v>2672</v>
      </c>
      <c r="B77" s="278" t="s">
        <v>2613</v>
      </c>
      <c r="C77" s="281"/>
      <c r="D77" s="281">
        <v>70000</v>
      </c>
      <c r="E77" s="282" t="str">
        <f t="shared" si="1"/>
        <v/>
      </c>
    </row>
    <row r="78" s="260" customFormat="1" ht="36" customHeight="1" spans="1:5">
      <c r="A78" s="280" t="s">
        <v>2673</v>
      </c>
      <c r="B78" s="278" t="s">
        <v>2615</v>
      </c>
      <c r="C78" s="281"/>
      <c r="D78" s="281"/>
      <c r="E78" s="282" t="str">
        <f t="shared" si="1"/>
        <v/>
      </c>
    </row>
    <row r="79" s="260" customFormat="1" ht="36" customHeight="1" spans="1:5">
      <c r="A79" s="280" t="s">
        <v>2674</v>
      </c>
      <c r="B79" s="278" t="s">
        <v>2675</v>
      </c>
      <c r="C79" s="281"/>
      <c r="D79" s="281"/>
      <c r="E79" s="282" t="str">
        <f t="shared" si="1"/>
        <v/>
      </c>
    </row>
    <row r="80" s="260" customFormat="1" ht="36" customHeight="1" spans="1:5">
      <c r="A80" s="274" t="s">
        <v>2676</v>
      </c>
      <c r="B80" s="275" t="s">
        <v>2677</v>
      </c>
      <c r="C80" s="285">
        <f>SUM(C81:C85)</f>
        <v>0</v>
      </c>
      <c r="D80" s="285"/>
      <c r="E80" s="286" t="str">
        <f t="shared" si="1"/>
        <v/>
      </c>
    </row>
    <row r="81" s="260" customFormat="1" ht="36" customHeight="1" spans="1:5">
      <c r="A81" s="280" t="s">
        <v>2678</v>
      </c>
      <c r="B81" s="278" t="s">
        <v>2647</v>
      </c>
      <c r="C81" s="281"/>
      <c r="D81" s="281"/>
      <c r="E81" s="282" t="str">
        <f t="shared" si="1"/>
        <v/>
      </c>
    </row>
    <row r="82" s="260" customFormat="1" ht="36" customHeight="1" spans="1:5">
      <c r="A82" s="280" t="s">
        <v>2679</v>
      </c>
      <c r="B82" s="278" t="s">
        <v>2649</v>
      </c>
      <c r="C82" s="281"/>
      <c r="D82" s="281"/>
      <c r="E82" s="282" t="str">
        <f t="shared" si="1"/>
        <v/>
      </c>
    </row>
    <row r="83" s="260" customFormat="1" ht="36" customHeight="1" spans="1:5">
      <c r="A83" s="280" t="s">
        <v>2680</v>
      </c>
      <c r="B83" s="278" t="s">
        <v>2651</v>
      </c>
      <c r="C83" s="281"/>
      <c r="D83" s="281"/>
      <c r="E83" s="282" t="str">
        <f t="shared" si="1"/>
        <v/>
      </c>
    </row>
    <row r="84" s="260" customFormat="1" ht="36" customHeight="1" spans="1:5">
      <c r="A84" s="280" t="s">
        <v>2681</v>
      </c>
      <c r="B84" s="278" t="s">
        <v>2653</v>
      </c>
      <c r="C84" s="281"/>
      <c r="D84" s="281"/>
      <c r="E84" s="282" t="str">
        <f t="shared" si="1"/>
        <v/>
      </c>
    </row>
    <row r="85" s="260" customFormat="1" ht="36" customHeight="1" spans="1:5">
      <c r="A85" s="280" t="s">
        <v>2682</v>
      </c>
      <c r="B85" s="278" t="s">
        <v>2683</v>
      </c>
      <c r="C85" s="281"/>
      <c r="D85" s="281"/>
      <c r="E85" s="282" t="str">
        <f t="shared" si="1"/>
        <v/>
      </c>
    </row>
    <row r="86" s="260" customFormat="1" ht="36" customHeight="1" spans="1:5">
      <c r="A86" s="274" t="s">
        <v>2684</v>
      </c>
      <c r="B86" s="275" t="s">
        <v>2685</v>
      </c>
      <c r="C86" s="285">
        <f>SUM(C87:C88)</f>
        <v>0</v>
      </c>
      <c r="D86" s="285"/>
      <c r="E86" s="286" t="str">
        <f t="shared" si="1"/>
        <v/>
      </c>
    </row>
    <row r="87" s="260" customFormat="1" ht="36" customHeight="1" spans="1:5">
      <c r="A87" s="280" t="s">
        <v>2686</v>
      </c>
      <c r="B87" s="278" t="s">
        <v>2659</v>
      </c>
      <c r="C87" s="281"/>
      <c r="D87" s="281"/>
      <c r="E87" s="282" t="str">
        <f t="shared" si="1"/>
        <v/>
      </c>
    </row>
    <row r="88" s="260" customFormat="1" ht="36" customHeight="1" spans="1:5">
      <c r="A88" s="280" t="s">
        <v>2687</v>
      </c>
      <c r="B88" s="278" t="s">
        <v>2688</v>
      </c>
      <c r="C88" s="281"/>
      <c r="D88" s="281"/>
      <c r="E88" s="282" t="str">
        <f t="shared" si="1"/>
        <v/>
      </c>
    </row>
    <row r="89" s="260" customFormat="1" ht="36" customHeight="1" spans="1:5">
      <c r="A89" s="274" t="s">
        <v>2689</v>
      </c>
      <c r="B89" s="275" t="s">
        <v>2690</v>
      </c>
      <c r="C89" s="285">
        <f>SUM(C90:C97)</f>
        <v>0</v>
      </c>
      <c r="D89" s="285"/>
      <c r="E89" s="286" t="str">
        <f t="shared" si="1"/>
        <v/>
      </c>
    </row>
    <row r="90" s="260" customFormat="1" ht="36" customHeight="1" spans="1:5">
      <c r="A90" s="280" t="s">
        <v>2691</v>
      </c>
      <c r="B90" s="278" t="s">
        <v>2613</v>
      </c>
      <c r="C90" s="281"/>
      <c r="D90" s="281"/>
      <c r="E90" s="282" t="str">
        <f t="shared" si="1"/>
        <v/>
      </c>
    </row>
    <row r="91" s="260" customFormat="1" ht="36" customHeight="1" spans="1:5">
      <c r="A91" s="280" t="s">
        <v>2692</v>
      </c>
      <c r="B91" s="278" t="s">
        <v>2615</v>
      </c>
      <c r="C91" s="281"/>
      <c r="D91" s="281"/>
      <c r="E91" s="282" t="str">
        <f t="shared" si="1"/>
        <v/>
      </c>
    </row>
    <row r="92" s="260" customFormat="1" ht="36" customHeight="1" spans="1:5">
      <c r="A92" s="280" t="s">
        <v>2693</v>
      </c>
      <c r="B92" s="278" t="s">
        <v>2617</v>
      </c>
      <c r="C92" s="281"/>
      <c r="D92" s="281"/>
      <c r="E92" s="282" t="str">
        <f t="shared" si="1"/>
        <v/>
      </c>
    </row>
    <row r="93" s="260" customFormat="1" ht="36" customHeight="1" spans="1:5">
      <c r="A93" s="280" t="s">
        <v>2694</v>
      </c>
      <c r="B93" s="278" t="s">
        <v>2619</v>
      </c>
      <c r="C93" s="281"/>
      <c r="D93" s="281"/>
      <c r="E93" s="282" t="str">
        <f t="shared" si="1"/>
        <v/>
      </c>
    </row>
    <row r="94" s="260" customFormat="1" ht="36" customHeight="1" spans="1:5">
      <c r="A94" s="280" t="s">
        <v>2695</v>
      </c>
      <c r="B94" s="278" t="s">
        <v>2625</v>
      </c>
      <c r="C94" s="281"/>
      <c r="D94" s="281"/>
      <c r="E94" s="282" t="str">
        <f t="shared" si="1"/>
        <v/>
      </c>
    </row>
    <row r="95" s="260" customFormat="1" ht="36" customHeight="1" spans="1:5">
      <c r="A95" s="280" t="s">
        <v>2696</v>
      </c>
      <c r="B95" s="278" t="s">
        <v>2629</v>
      </c>
      <c r="C95" s="281"/>
      <c r="D95" s="281"/>
      <c r="E95" s="282" t="str">
        <f t="shared" si="1"/>
        <v/>
      </c>
    </row>
    <row r="96" s="260" customFormat="1" ht="36" customHeight="1" spans="1:5">
      <c r="A96" s="280" t="s">
        <v>2697</v>
      </c>
      <c r="B96" s="278" t="s">
        <v>2631</v>
      </c>
      <c r="C96" s="281"/>
      <c r="D96" s="281"/>
      <c r="E96" s="282" t="str">
        <f t="shared" si="1"/>
        <v/>
      </c>
    </row>
    <row r="97" s="260" customFormat="1" ht="36" customHeight="1" spans="1:5">
      <c r="A97" s="280" t="s">
        <v>2698</v>
      </c>
      <c r="B97" s="278" t="s">
        <v>2699</v>
      </c>
      <c r="C97" s="281"/>
      <c r="D97" s="281"/>
      <c r="E97" s="282" t="str">
        <f t="shared" si="1"/>
        <v/>
      </c>
    </row>
    <row r="98" s="260" customFormat="1" ht="36" customHeight="1" spans="1:5">
      <c r="A98" s="274" t="s">
        <v>90</v>
      </c>
      <c r="B98" s="275" t="s">
        <v>2700</v>
      </c>
      <c r="C98" s="276">
        <v>750</v>
      </c>
      <c r="D98" s="276">
        <v>660</v>
      </c>
      <c r="E98" s="277">
        <f t="shared" si="1"/>
        <v>-0.12</v>
      </c>
    </row>
    <row r="99" s="260" customFormat="1" ht="36" customHeight="1" spans="1:5">
      <c r="A99" s="274" t="s">
        <v>2701</v>
      </c>
      <c r="B99" s="275" t="s">
        <v>2702</v>
      </c>
      <c r="C99" s="276">
        <v>750</v>
      </c>
      <c r="D99" s="276">
        <v>660</v>
      </c>
      <c r="E99" s="277">
        <f t="shared" si="1"/>
        <v>-0.12</v>
      </c>
    </row>
    <row r="100" s="260" customFormat="1" ht="36" customHeight="1" spans="1:5">
      <c r="A100" s="280" t="s">
        <v>2703</v>
      </c>
      <c r="B100" s="278" t="s">
        <v>2583</v>
      </c>
      <c r="C100" s="281">
        <v>350</v>
      </c>
      <c r="D100" s="281">
        <v>300</v>
      </c>
      <c r="E100" s="282">
        <f t="shared" si="1"/>
        <v>-0.143</v>
      </c>
    </row>
    <row r="101" s="260" customFormat="1" ht="36" customHeight="1" spans="1:5">
      <c r="A101" s="280" t="s">
        <v>2704</v>
      </c>
      <c r="B101" s="278" t="s">
        <v>2705</v>
      </c>
      <c r="C101" s="281"/>
      <c r="D101" s="281"/>
      <c r="E101" s="282" t="str">
        <f t="shared" si="1"/>
        <v/>
      </c>
    </row>
    <row r="102" s="260" customFormat="1" ht="36" customHeight="1" spans="1:5">
      <c r="A102" s="280" t="s">
        <v>2706</v>
      </c>
      <c r="B102" s="278" t="s">
        <v>2707</v>
      </c>
      <c r="C102" s="281"/>
      <c r="D102" s="281"/>
      <c r="E102" s="282" t="str">
        <f t="shared" si="1"/>
        <v/>
      </c>
    </row>
    <row r="103" s="260" customFormat="1" ht="36" customHeight="1" spans="1:5">
      <c r="A103" s="280" t="s">
        <v>2708</v>
      </c>
      <c r="B103" s="278" t="s">
        <v>2709</v>
      </c>
      <c r="C103" s="283">
        <v>400</v>
      </c>
      <c r="D103" s="283">
        <v>360</v>
      </c>
      <c r="E103" s="284">
        <f t="shared" si="1"/>
        <v>-0.1</v>
      </c>
    </row>
    <row r="104" s="260" customFormat="1" ht="36" customHeight="1" spans="1:5">
      <c r="A104" s="274" t="s">
        <v>2710</v>
      </c>
      <c r="B104" s="275" t="s">
        <v>2711</v>
      </c>
      <c r="C104" s="285">
        <f>SUM(C105:C108)</f>
        <v>0</v>
      </c>
      <c r="D104" s="285"/>
      <c r="E104" s="286" t="str">
        <f t="shared" si="1"/>
        <v/>
      </c>
    </row>
    <row r="105" s="260" customFormat="1" ht="36" customHeight="1" spans="1:5">
      <c r="A105" s="280" t="s">
        <v>2712</v>
      </c>
      <c r="B105" s="278" t="s">
        <v>2583</v>
      </c>
      <c r="C105" s="281"/>
      <c r="D105" s="281"/>
      <c r="E105" s="282" t="str">
        <f t="shared" si="1"/>
        <v/>
      </c>
    </row>
    <row r="106" s="260" customFormat="1" ht="36" customHeight="1" spans="1:5">
      <c r="A106" s="280" t="s">
        <v>2713</v>
      </c>
      <c r="B106" s="278" t="s">
        <v>2705</v>
      </c>
      <c r="C106" s="281"/>
      <c r="D106" s="281"/>
      <c r="E106" s="282" t="str">
        <f t="shared" si="1"/>
        <v/>
      </c>
    </row>
    <row r="107" s="260" customFormat="1" ht="36" customHeight="1" spans="1:5">
      <c r="A107" s="280" t="s">
        <v>2714</v>
      </c>
      <c r="B107" s="278" t="s">
        <v>2715</v>
      </c>
      <c r="C107" s="281"/>
      <c r="D107" s="281"/>
      <c r="E107" s="282" t="str">
        <f t="shared" si="1"/>
        <v/>
      </c>
    </row>
    <row r="108" s="260" customFormat="1" ht="36" customHeight="1" spans="1:5">
      <c r="A108" s="280" t="s">
        <v>2716</v>
      </c>
      <c r="B108" s="278" t="s">
        <v>2717</v>
      </c>
      <c r="C108" s="281"/>
      <c r="D108" s="281"/>
      <c r="E108" s="282" t="str">
        <f t="shared" si="1"/>
        <v/>
      </c>
    </row>
    <row r="109" s="260" customFormat="1" ht="36" customHeight="1" spans="1:5">
      <c r="A109" s="274" t="s">
        <v>2718</v>
      </c>
      <c r="B109" s="275" t="s">
        <v>2719</v>
      </c>
      <c r="C109" s="276"/>
      <c r="D109" s="276"/>
      <c r="E109" s="277" t="str">
        <f t="shared" si="1"/>
        <v/>
      </c>
    </row>
    <row r="110" s="260" customFormat="1" ht="36" customHeight="1" spans="1:5">
      <c r="A110" s="280" t="s">
        <v>2720</v>
      </c>
      <c r="B110" s="278" t="s">
        <v>2721</v>
      </c>
      <c r="C110" s="281"/>
      <c r="D110" s="281"/>
      <c r="E110" s="282" t="str">
        <f t="shared" si="1"/>
        <v/>
      </c>
    </row>
    <row r="111" s="260" customFormat="1" ht="36" customHeight="1" spans="1:5">
      <c r="A111" s="280" t="s">
        <v>2722</v>
      </c>
      <c r="B111" s="278" t="s">
        <v>2723</v>
      </c>
      <c r="C111" s="281"/>
      <c r="D111" s="281"/>
      <c r="E111" s="282" t="str">
        <f t="shared" si="1"/>
        <v/>
      </c>
    </row>
    <row r="112" s="260" customFormat="1" ht="36" customHeight="1" spans="1:5">
      <c r="A112" s="280" t="s">
        <v>2724</v>
      </c>
      <c r="B112" s="278" t="s">
        <v>2725</v>
      </c>
      <c r="C112" s="281"/>
      <c r="D112" s="281"/>
      <c r="E112" s="282" t="str">
        <f t="shared" si="1"/>
        <v/>
      </c>
    </row>
    <row r="113" s="260" customFormat="1" ht="36" customHeight="1" spans="1:5">
      <c r="A113" s="280" t="s">
        <v>2726</v>
      </c>
      <c r="B113" s="278" t="s">
        <v>2727</v>
      </c>
      <c r="C113" s="283"/>
      <c r="D113" s="283"/>
      <c r="E113" s="284" t="str">
        <f t="shared" si="1"/>
        <v/>
      </c>
    </row>
    <row r="114" s="260" customFormat="1" ht="36" customHeight="1" spans="1:5">
      <c r="A114" s="287">
        <v>21370</v>
      </c>
      <c r="B114" s="275" t="s">
        <v>2728</v>
      </c>
      <c r="C114" s="285">
        <f>SUM(C115:C116)</f>
        <v>0</v>
      </c>
      <c r="D114" s="285"/>
      <c r="E114" s="286" t="str">
        <f t="shared" si="1"/>
        <v/>
      </c>
    </row>
    <row r="115" s="260" customFormat="1" ht="36" customHeight="1" spans="1:5">
      <c r="A115" s="288">
        <v>2137001</v>
      </c>
      <c r="B115" s="278" t="s">
        <v>2583</v>
      </c>
      <c r="C115" s="281"/>
      <c r="D115" s="281"/>
      <c r="E115" s="282" t="str">
        <f t="shared" si="1"/>
        <v/>
      </c>
    </row>
    <row r="116" s="260" customFormat="1" ht="36" customHeight="1" spans="1:5">
      <c r="A116" s="288">
        <v>2137099</v>
      </c>
      <c r="B116" s="278" t="s">
        <v>2729</v>
      </c>
      <c r="C116" s="281"/>
      <c r="D116" s="281"/>
      <c r="E116" s="282" t="str">
        <f t="shared" si="1"/>
        <v/>
      </c>
    </row>
    <row r="117" s="260" customFormat="1" ht="36" customHeight="1" spans="1:5">
      <c r="A117" s="287">
        <v>21371</v>
      </c>
      <c r="B117" s="275" t="s">
        <v>2730</v>
      </c>
      <c r="C117" s="285">
        <f>SUM(C118:C121)</f>
        <v>0</v>
      </c>
      <c r="D117" s="285"/>
      <c r="E117" s="286" t="str">
        <f t="shared" si="1"/>
        <v/>
      </c>
    </row>
    <row r="118" s="260" customFormat="1" ht="36" customHeight="1" spans="1:5">
      <c r="A118" s="288">
        <v>2137101</v>
      </c>
      <c r="B118" s="278" t="s">
        <v>2721</v>
      </c>
      <c r="C118" s="281"/>
      <c r="D118" s="281"/>
      <c r="E118" s="282" t="str">
        <f t="shared" si="1"/>
        <v/>
      </c>
    </row>
    <row r="119" s="260" customFormat="1" ht="36" customHeight="1" spans="1:5">
      <c r="A119" s="288">
        <v>2137102</v>
      </c>
      <c r="B119" s="278" t="s">
        <v>2731</v>
      </c>
      <c r="C119" s="281"/>
      <c r="D119" s="281"/>
      <c r="E119" s="282" t="str">
        <f t="shared" si="1"/>
        <v/>
      </c>
    </row>
    <row r="120" s="260" customFormat="1" ht="36" customHeight="1" spans="1:5">
      <c r="A120" s="288">
        <v>2137103</v>
      </c>
      <c r="B120" s="278" t="s">
        <v>2725</v>
      </c>
      <c r="C120" s="281"/>
      <c r="D120" s="281"/>
      <c r="E120" s="282" t="str">
        <f t="shared" si="1"/>
        <v/>
      </c>
    </row>
    <row r="121" s="260" customFormat="1" ht="36" customHeight="1" spans="1:5">
      <c r="A121" s="288">
        <v>2137199</v>
      </c>
      <c r="B121" s="278" t="s">
        <v>2732</v>
      </c>
      <c r="C121" s="281"/>
      <c r="D121" s="281"/>
      <c r="E121" s="282" t="str">
        <f t="shared" si="1"/>
        <v/>
      </c>
    </row>
    <row r="122" s="260" customFormat="1" ht="36" customHeight="1" spans="1:5">
      <c r="A122" s="274" t="s">
        <v>92</v>
      </c>
      <c r="B122" s="275" t="s">
        <v>2733</v>
      </c>
      <c r="C122" s="276"/>
      <c r="D122" s="276"/>
      <c r="E122" s="277" t="str">
        <f t="shared" si="1"/>
        <v/>
      </c>
    </row>
    <row r="123" s="260" customFormat="1" ht="36" customHeight="1" spans="1:5">
      <c r="A123" s="274" t="s">
        <v>2734</v>
      </c>
      <c r="B123" s="275" t="s">
        <v>2735</v>
      </c>
      <c r="C123" s="285">
        <f>SUM(C124:C127)</f>
        <v>0</v>
      </c>
      <c r="D123" s="285"/>
      <c r="E123" s="286" t="str">
        <f t="shared" si="1"/>
        <v/>
      </c>
    </row>
    <row r="124" s="260" customFormat="1" ht="36" customHeight="1" spans="1:5">
      <c r="A124" s="280" t="s">
        <v>2736</v>
      </c>
      <c r="B124" s="278" t="s">
        <v>2737</v>
      </c>
      <c r="C124" s="281"/>
      <c r="D124" s="281"/>
      <c r="E124" s="282" t="str">
        <f t="shared" si="1"/>
        <v/>
      </c>
    </row>
    <row r="125" s="260" customFormat="1" ht="36" customHeight="1" spans="1:5">
      <c r="A125" s="280" t="s">
        <v>2738</v>
      </c>
      <c r="B125" s="278" t="s">
        <v>2739</v>
      </c>
      <c r="C125" s="281"/>
      <c r="D125" s="281"/>
      <c r="E125" s="282" t="str">
        <f t="shared" si="1"/>
        <v/>
      </c>
    </row>
    <row r="126" s="260" customFormat="1" ht="36" customHeight="1" spans="1:5">
      <c r="A126" s="280" t="s">
        <v>2740</v>
      </c>
      <c r="B126" s="278" t="s">
        <v>2741</v>
      </c>
      <c r="C126" s="281"/>
      <c r="D126" s="281"/>
      <c r="E126" s="282" t="str">
        <f t="shared" si="1"/>
        <v/>
      </c>
    </row>
    <row r="127" s="260" customFormat="1" ht="36" customHeight="1" spans="1:5">
      <c r="A127" s="280" t="s">
        <v>2742</v>
      </c>
      <c r="B127" s="278" t="s">
        <v>2743</v>
      </c>
      <c r="C127" s="281"/>
      <c r="D127" s="281"/>
      <c r="E127" s="282" t="str">
        <f t="shared" si="1"/>
        <v/>
      </c>
    </row>
    <row r="128" s="260" customFormat="1" ht="36" customHeight="1" spans="1:5">
      <c r="A128" s="274" t="s">
        <v>2744</v>
      </c>
      <c r="B128" s="275" t="s">
        <v>2745</v>
      </c>
      <c r="C128" s="276"/>
      <c r="D128" s="276"/>
      <c r="E128" s="277" t="str">
        <f t="shared" si="1"/>
        <v/>
      </c>
    </row>
    <row r="129" s="260" customFormat="1" ht="36" customHeight="1" spans="1:5">
      <c r="A129" s="280" t="s">
        <v>2746</v>
      </c>
      <c r="B129" s="278" t="s">
        <v>2741</v>
      </c>
      <c r="C129" s="281"/>
      <c r="D129" s="281"/>
      <c r="E129" s="282" t="str">
        <f t="shared" si="1"/>
        <v/>
      </c>
    </row>
    <row r="130" s="260" customFormat="1" ht="36" customHeight="1" spans="1:5">
      <c r="A130" s="280" t="s">
        <v>2747</v>
      </c>
      <c r="B130" s="278" t="s">
        <v>2748</v>
      </c>
      <c r="C130" s="281"/>
      <c r="D130" s="281"/>
      <c r="E130" s="282" t="str">
        <f t="shared" si="1"/>
        <v/>
      </c>
    </row>
    <row r="131" s="260" customFormat="1" ht="36" customHeight="1" spans="1:5">
      <c r="A131" s="280" t="s">
        <v>2749</v>
      </c>
      <c r="B131" s="278" t="s">
        <v>2750</v>
      </c>
      <c r="C131" s="281"/>
      <c r="D131" s="281"/>
      <c r="E131" s="282" t="str">
        <f t="shared" si="1"/>
        <v/>
      </c>
    </row>
    <row r="132" s="260" customFormat="1" ht="36" customHeight="1" spans="1:5">
      <c r="A132" s="280" t="s">
        <v>2751</v>
      </c>
      <c r="B132" s="278" t="s">
        <v>2752</v>
      </c>
      <c r="C132" s="283"/>
      <c r="D132" s="283"/>
      <c r="E132" s="284" t="str">
        <f t="shared" ref="E132:E195" si="2">IF(C132&gt;0,D132/C132-1,IF(C132&lt;0,-(D132/C132-1),""))</f>
        <v/>
      </c>
    </row>
    <row r="133" s="260" customFormat="1" ht="36" customHeight="1" spans="1:5">
      <c r="A133" s="274" t="s">
        <v>2753</v>
      </c>
      <c r="B133" s="275" t="s">
        <v>2754</v>
      </c>
      <c r="C133" s="276"/>
      <c r="D133" s="276"/>
      <c r="E133" s="277" t="str">
        <f t="shared" si="2"/>
        <v/>
      </c>
    </row>
    <row r="134" s="260" customFormat="1" ht="36" customHeight="1" spans="1:5">
      <c r="A134" s="280" t="s">
        <v>2755</v>
      </c>
      <c r="B134" s="278" t="s">
        <v>2756</v>
      </c>
      <c r="C134" s="281"/>
      <c r="D134" s="281"/>
      <c r="E134" s="282" t="str">
        <f t="shared" si="2"/>
        <v/>
      </c>
    </row>
    <row r="135" s="260" customFormat="1" ht="36" customHeight="1" spans="1:5">
      <c r="A135" s="280" t="s">
        <v>2757</v>
      </c>
      <c r="B135" s="278" t="s">
        <v>2758</v>
      </c>
      <c r="C135" s="283"/>
      <c r="D135" s="283"/>
      <c r="E135" s="284" t="str">
        <f t="shared" si="2"/>
        <v/>
      </c>
    </row>
    <row r="136" s="260" customFormat="1" ht="36" customHeight="1" spans="1:5">
      <c r="A136" s="280" t="s">
        <v>2759</v>
      </c>
      <c r="B136" s="278" t="s">
        <v>2760</v>
      </c>
      <c r="C136" s="283"/>
      <c r="D136" s="283"/>
      <c r="E136" s="284" t="str">
        <f t="shared" si="2"/>
        <v/>
      </c>
    </row>
    <row r="137" s="260" customFormat="1" ht="36" customHeight="1" spans="1:5">
      <c r="A137" s="280" t="s">
        <v>2761</v>
      </c>
      <c r="B137" s="278" t="s">
        <v>2762</v>
      </c>
      <c r="C137" s="281"/>
      <c r="D137" s="281"/>
      <c r="E137" s="282" t="str">
        <f t="shared" si="2"/>
        <v/>
      </c>
    </row>
    <row r="138" s="260" customFormat="1" ht="36" customHeight="1" spans="1:5">
      <c r="A138" s="274" t="s">
        <v>2763</v>
      </c>
      <c r="B138" s="275" t="s">
        <v>2764</v>
      </c>
      <c r="C138" s="285">
        <f>SUM(C139:C146)</f>
        <v>0</v>
      </c>
      <c r="D138" s="285"/>
      <c r="E138" s="286" t="str">
        <f t="shared" si="2"/>
        <v/>
      </c>
    </row>
    <row r="139" s="260" customFormat="1" ht="36" customHeight="1" spans="1:5">
      <c r="A139" s="280" t="s">
        <v>2765</v>
      </c>
      <c r="B139" s="278" t="s">
        <v>2766</v>
      </c>
      <c r="C139" s="281"/>
      <c r="D139" s="281"/>
      <c r="E139" s="282" t="str">
        <f t="shared" si="2"/>
        <v/>
      </c>
    </row>
    <row r="140" s="260" customFormat="1" ht="36" customHeight="1" spans="1:5">
      <c r="A140" s="280" t="s">
        <v>2767</v>
      </c>
      <c r="B140" s="278" t="s">
        <v>2768</v>
      </c>
      <c r="C140" s="281"/>
      <c r="D140" s="281"/>
      <c r="E140" s="282" t="str">
        <f t="shared" si="2"/>
        <v/>
      </c>
    </row>
    <row r="141" s="260" customFormat="1" ht="36" customHeight="1" spans="1:5">
      <c r="A141" s="280" t="s">
        <v>2769</v>
      </c>
      <c r="B141" s="278" t="s">
        <v>2770</v>
      </c>
      <c r="C141" s="281"/>
      <c r="D141" s="281"/>
      <c r="E141" s="282" t="str">
        <f t="shared" si="2"/>
        <v/>
      </c>
    </row>
    <row r="142" s="260" customFormat="1" ht="36" customHeight="1" spans="1:5">
      <c r="A142" s="280" t="s">
        <v>2771</v>
      </c>
      <c r="B142" s="278" t="s">
        <v>2772</v>
      </c>
      <c r="C142" s="281"/>
      <c r="D142" s="281"/>
      <c r="E142" s="282" t="str">
        <f t="shared" si="2"/>
        <v/>
      </c>
    </row>
    <row r="143" s="260" customFormat="1" ht="36" customHeight="1" spans="1:5">
      <c r="A143" s="280" t="s">
        <v>2773</v>
      </c>
      <c r="B143" s="278" t="s">
        <v>2774</v>
      </c>
      <c r="C143" s="281"/>
      <c r="D143" s="281"/>
      <c r="E143" s="282" t="str">
        <f t="shared" si="2"/>
        <v/>
      </c>
    </row>
    <row r="144" s="260" customFormat="1" ht="36" customHeight="1" spans="1:5">
      <c r="A144" s="280" t="s">
        <v>2775</v>
      </c>
      <c r="B144" s="278" t="s">
        <v>2776</v>
      </c>
      <c r="C144" s="281"/>
      <c r="D144" s="281"/>
      <c r="E144" s="282" t="str">
        <f t="shared" si="2"/>
        <v/>
      </c>
    </row>
    <row r="145" s="260" customFormat="1" ht="36" customHeight="1" spans="1:5">
      <c r="A145" s="280" t="s">
        <v>2777</v>
      </c>
      <c r="B145" s="278" t="s">
        <v>2778</v>
      </c>
      <c r="C145" s="281"/>
      <c r="D145" s="281"/>
      <c r="E145" s="282" t="str">
        <f t="shared" si="2"/>
        <v/>
      </c>
    </row>
    <row r="146" s="260" customFormat="1" ht="36" customHeight="1" spans="1:5">
      <c r="A146" s="280" t="s">
        <v>2779</v>
      </c>
      <c r="B146" s="278" t="s">
        <v>2780</v>
      </c>
      <c r="C146" s="281"/>
      <c r="D146" s="281"/>
      <c r="E146" s="282" t="str">
        <f t="shared" si="2"/>
        <v/>
      </c>
    </row>
    <row r="147" s="260" customFormat="1" ht="36" customHeight="1" spans="1:5">
      <c r="A147" s="274" t="s">
        <v>2781</v>
      </c>
      <c r="B147" s="275" t="s">
        <v>2782</v>
      </c>
      <c r="C147" s="285">
        <f>SUM(C148:C153)</f>
        <v>0</v>
      </c>
      <c r="D147" s="285"/>
      <c r="E147" s="286" t="str">
        <f t="shared" si="2"/>
        <v/>
      </c>
    </row>
    <row r="148" s="260" customFormat="1" ht="36" customHeight="1" spans="1:5">
      <c r="A148" s="280" t="s">
        <v>2783</v>
      </c>
      <c r="B148" s="278" t="s">
        <v>2784</v>
      </c>
      <c r="C148" s="281"/>
      <c r="D148" s="281"/>
      <c r="E148" s="282" t="str">
        <f t="shared" si="2"/>
        <v/>
      </c>
    </row>
    <row r="149" s="260" customFormat="1" ht="36" customHeight="1" spans="1:5">
      <c r="A149" s="280" t="s">
        <v>2785</v>
      </c>
      <c r="B149" s="278" t="s">
        <v>2786</v>
      </c>
      <c r="C149" s="281"/>
      <c r="D149" s="281"/>
      <c r="E149" s="282" t="str">
        <f t="shared" si="2"/>
        <v/>
      </c>
    </row>
    <row r="150" s="260" customFormat="1" ht="36" customHeight="1" spans="1:5">
      <c r="A150" s="280" t="s">
        <v>2787</v>
      </c>
      <c r="B150" s="278" t="s">
        <v>2788</v>
      </c>
      <c r="C150" s="281"/>
      <c r="D150" s="281"/>
      <c r="E150" s="282" t="str">
        <f t="shared" si="2"/>
        <v/>
      </c>
    </row>
    <row r="151" s="260" customFormat="1" ht="36" customHeight="1" spans="1:5">
      <c r="A151" s="280" t="s">
        <v>2789</v>
      </c>
      <c r="B151" s="278" t="s">
        <v>2790</v>
      </c>
      <c r="C151" s="281"/>
      <c r="D151" s="281"/>
      <c r="E151" s="282" t="str">
        <f t="shared" si="2"/>
        <v/>
      </c>
    </row>
    <row r="152" s="260" customFormat="1" ht="36" customHeight="1" spans="1:5">
      <c r="A152" s="280" t="s">
        <v>2791</v>
      </c>
      <c r="B152" s="278" t="s">
        <v>2792</v>
      </c>
      <c r="C152" s="281"/>
      <c r="D152" s="281"/>
      <c r="E152" s="282" t="str">
        <f t="shared" si="2"/>
        <v/>
      </c>
    </row>
    <row r="153" s="260" customFormat="1" ht="36" customHeight="1" spans="1:5">
      <c r="A153" s="280" t="s">
        <v>2793</v>
      </c>
      <c r="B153" s="278" t="s">
        <v>2794</v>
      </c>
      <c r="C153" s="281"/>
      <c r="D153" s="281"/>
      <c r="E153" s="282" t="str">
        <f t="shared" si="2"/>
        <v/>
      </c>
    </row>
    <row r="154" s="260" customFormat="1" ht="36" customHeight="1" spans="1:5">
      <c r="A154" s="274" t="s">
        <v>2795</v>
      </c>
      <c r="B154" s="275" t="s">
        <v>2796</v>
      </c>
      <c r="C154" s="276"/>
      <c r="D154" s="276"/>
      <c r="E154" s="277" t="str">
        <f t="shared" si="2"/>
        <v/>
      </c>
    </row>
    <row r="155" s="260" customFormat="1" ht="36" customHeight="1" spans="1:5">
      <c r="A155" s="280" t="s">
        <v>2797</v>
      </c>
      <c r="B155" s="278" t="s">
        <v>2798</v>
      </c>
      <c r="C155" s="283"/>
      <c r="D155" s="283"/>
      <c r="E155" s="284" t="str">
        <f t="shared" si="2"/>
        <v/>
      </c>
    </row>
    <row r="156" s="260" customFormat="1" ht="36" customHeight="1" spans="1:5">
      <c r="A156" s="280" t="s">
        <v>2799</v>
      </c>
      <c r="B156" s="278" t="s">
        <v>2800</v>
      </c>
      <c r="C156" s="281"/>
      <c r="D156" s="281"/>
      <c r="E156" s="282" t="str">
        <f t="shared" si="2"/>
        <v/>
      </c>
    </row>
    <row r="157" s="260" customFormat="1" ht="36" customHeight="1" spans="1:5">
      <c r="A157" s="280" t="s">
        <v>2801</v>
      </c>
      <c r="B157" s="278" t="s">
        <v>2802</v>
      </c>
      <c r="C157" s="283"/>
      <c r="D157" s="283"/>
      <c r="E157" s="284" t="str">
        <f t="shared" si="2"/>
        <v/>
      </c>
    </row>
    <row r="158" s="260" customFormat="1" ht="36" customHeight="1" spans="1:5">
      <c r="A158" s="280" t="s">
        <v>2803</v>
      </c>
      <c r="B158" s="278" t="s">
        <v>2804</v>
      </c>
      <c r="C158" s="283"/>
      <c r="D158" s="283"/>
      <c r="E158" s="284" t="str">
        <f t="shared" si="2"/>
        <v/>
      </c>
    </row>
    <row r="159" s="260" customFormat="1" ht="36" customHeight="1" spans="1:5">
      <c r="A159" s="280" t="s">
        <v>2805</v>
      </c>
      <c r="B159" s="278" t="s">
        <v>2806</v>
      </c>
      <c r="C159" s="281"/>
      <c r="D159" s="281"/>
      <c r="E159" s="282" t="str">
        <f t="shared" si="2"/>
        <v/>
      </c>
    </row>
    <row r="160" s="260" customFormat="1" ht="36" customHeight="1" spans="1:5">
      <c r="A160" s="280" t="s">
        <v>2807</v>
      </c>
      <c r="B160" s="278" t="s">
        <v>2808</v>
      </c>
      <c r="C160" s="281"/>
      <c r="D160" s="281"/>
      <c r="E160" s="282" t="str">
        <f t="shared" si="2"/>
        <v/>
      </c>
    </row>
    <row r="161" s="260" customFormat="1" ht="36" customHeight="1" spans="1:5">
      <c r="A161" s="280" t="s">
        <v>2809</v>
      </c>
      <c r="B161" s="278" t="s">
        <v>2810</v>
      </c>
      <c r="C161" s="281"/>
      <c r="D161" s="281"/>
      <c r="E161" s="282" t="str">
        <f t="shared" si="2"/>
        <v/>
      </c>
    </row>
    <row r="162" s="260" customFormat="1" ht="36" customHeight="1" spans="1:5">
      <c r="A162" s="280" t="s">
        <v>2811</v>
      </c>
      <c r="B162" s="278" t="s">
        <v>2812</v>
      </c>
      <c r="C162" s="281"/>
      <c r="D162" s="281"/>
      <c r="E162" s="282" t="str">
        <f t="shared" si="2"/>
        <v/>
      </c>
    </row>
    <row r="163" s="260" customFormat="1" ht="36" customHeight="1" spans="1:5">
      <c r="A163" s="274" t="s">
        <v>2813</v>
      </c>
      <c r="B163" s="275" t="s">
        <v>2814</v>
      </c>
      <c r="C163" s="285">
        <f>SUM(C164:C165)</f>
        <v>0</v>
      </c>
      <c r="D163" s="285"/>
      <c r="E163" s="286" t="str">
        <f t="shared" si="2"/>
        <v/>
      </c>
    </row>
    <row r="164" s="260" customFormat="1" ht="36" customHeight="1" spans="1:5">
      <c r="A164" s="280" t="s">
        <v>2815</v>
      </c>
      <c r="B164" s="278" t="s">
        <v>2737</v>
      </c>
      <c r="C164" s="281"/>
      <c r="D164" s="281"/>
      <c r="E164" s="282" t="str">
        <f t="shared" si="2"/>
        <v/>
      </c>
    </row>
    <row r="165" s="260" customFormat="1" ht="36" customHeight="1" spans="1:5">
      <c r="A165" s="280" t="s">
        <v>2816</v>
      </c>
      <c r="B165" s="278" t="s">
        <v>2817</v>
      </c>
      <c r="C165" s="281"/>
      <c r="D165" s="281"/>
      <c r="E165" s="282" t="str">
        <f t="shared" si="2"/>
        <v/>
      </c>
    </row>
    <row r="166" s="260" customFormat="1" ht="36" customHeight="1" spans="1:5">
      <c r="A166" s="274" t="s">
        <v>2818</v>
      </c>
      <c r="B166" s="275" t="s">
        <v>2819</v>
      </c>
      <c r="C166" s="285">
        <f>SUM(C167:C168)</f>
        <v>0</v>
      </c>
      <c r="D166" s="285"/>
      <c r="E166" s="286" t="str">
        <f t="shared" si="2"/>
        <v/>
      </c>
    </row>
    <row r="167" s="260" customFormat="1" ht="36" customHeight="1" spans="1:5">
      <c r="A167" s="280" t="s">
        <v>2820</v>
      </c>
      <c r="B167" s="278" t="s">
        <v>2737</v>
      </c>
      <c r="C167" s="281"/>
      <c r="D167" s="281"/>
      <c r="E167" s="282" t="str">
        <f t="shared" si="2"/>
        <v/>
      </c>
    </row>
    <row r="168" s="260" customFormat="1" ht="36" customHeight="1" spans="1:5">
      <c r="A168" s="280" t="s">
        <v>2821</v>
      </c>
      <c r="B168" s="278" t="s">
        <v>2822</v>
      </c>
      <c r="C168" s="281"/>
      <c r="D168" s="281"/>
      <c r="E168" s="282" t="str">
        <f t="shared" si="2"/>
        <v/>
      </c>
    </row>
    <row r="169" s="260" customFormat="1" ht="36" customHeight="1" spans="1:5">
      <c r="A169" s="274" t="s">
        <v>2823</v>
      </c>
      <c r="B169" s="275" t="s">
        <v>2824</v>
      </c>
      <c r="C169" s="285"/>
      <c r="D169" s="285"/>
      <c r="E169" s="286" t="str">
        <f t="shared" si="2"/>
        <v/>
      </c>
    </row>
    <row r="170" s="260" customFormat="1" ht="36" customHeight="1" spans="1:5">
      <c r="A170" s="274" t="s">
        <v>2825</v>
      </c>
      <c r="B170" s="275" t="s">
        <v>2826</v>
      </c>
      <c r="C170" s="285">
        <f>SUM(C171:C173)</f>
        <v>0</v>
      </c>
      <c r="D170" s="285"/>
      <c r="E170" s="286" t="str">
        <f t="shared" si="2"/>
        <v/>
      </c>
    </row>
    <row r="171" s="260" customFormat="1" ht="36" customHeight="1" spans="1:5">
      <c r="A171" s="280" t="s">
        <v>2827</v>
      </c>
      <c r="B171" s="278" t="s">
        <v>2756</v>
      </c>
      <c r="C171" s="281"/>
      <c r="D171" s="281"/>
      <c r="E171" s="282" t="str">
        <f t="shared" si="2"/>
        <v/>
      </c>
    </row>
    <row r="172" s="260" customFormat="1" ht="36" customHeight="1" spans="1:5">
      <c r="A172" s="280" t="s">
        <v>2828</v>
      </c>
      <c r="B172" s="278" t="s">
        <v>2760</v>
      </c>
      <c r="C172" s="281"/>
      <c r="D172" s="281"/>
      <c r="E172" s="282" t="str">
        <f t="shared" si="2"/>
        <v/>
      </c>
    </row>
    <row r="173" s="260" customFormat="1" ht="36" customHeight="1" spans="1:5">
      <c r="A173" s="280" t="s">
        <v>2829</v>
      </c>
      <c r="B173" s="278" t="s">
        <v>2830</v>
      </c>
      <c r="C173" s="281"/>
      <c r="D173" s="281"/>
      <c r="E173" s="282" t="str">
        <f t="shared" si="2"/>
        <v/>
      </c>
    </row>
    <row r="174" s="260" customFormat="1" ht="36" customHeight="1" spans="1:5">
      <c r="A174" s="274" t="s">
        <v>94</v>
      </c>
      <c r="B174" s="275" t="s">
        <v>2831</v>
      </c>
      <c r="C174" s="276"/>
      <c r="D174" s="276"/>
      <c r="E174" s="277" t="str">
        <f t="shared" si="2"/>
        <v/>
      </c>
    </row>
    <row r="175" s="260" customFormat="1" ht="36" customHeight="1" spans="1:5">
      <c r="A175" s="274" t="s">
        <v>2832</v>
      </c>
      <c r="B175" s="275" t="s">
        <v>2833</v>
      </c>
      <c r="C175" s="276"/>
      <c r="D175" s="276"/>
      <c r="E175" s="277" t="str">
        <f t="shared" si="2"/>
        <v/>
      </c>
    </row>
    <row r="176" s="260" customFormat="1" ht="36" customHeight="1" spans="1:5">
      <c r="A176" s="280" t="s">
        <v>2834</v>
      </c>
      <c r="B176" s="278" t="s">
        <v>2835</v>
      </c>
      <c r="C176" s="283"/>
      <c r="D176" s="283"/>
      <c r="E176" s="284" t="str">
        <f t="shared" si="2"/>
        <v/>
      </c>
    </row>
    <row r="177" s="260" customFormat="1" ht="36" customHeight="1" spans="1:5">
      <c r="A177" s="280" t="s">
        <v>2836</v>
      </c>
      <c r="B177" s="278" t="s">
        <v>2837</v>
      </c>
      <c r="C177" s="281"/>
      <c r="D177" s="281"/>
      <c r="E177" s="282" t="str">
        <f t="shared" si="2"/>
        <v/>
      </c>
    </row>
    <row r="178" s="260" customFormat="1" ht="36" customHeight="1" spans="1:5">
      <c r="A178" s="274" t="s">
        <v>116</v>
      </c>
      <c r="B178" s="275" t="s">
        <v>2838</v>
      </c>
      <c r="C178" s="276">
        <v>18775</v>
      </c>
      <c r="D178" s="276">
        <v>405</v>
      </c>
      <c r="E178" s="277">
        <f t="shared" si="2"/>
        <v>-0.978</v>
      </c>
    </row>
    <row r="179" s="260" customFormat="1" ht="36" customHeight="1" spans="1:5">
      <c r="A179" s="274" t="s">
        <v>2839</v>
      </c>
      <c r="B179" s="275" t="s">
        <v>2840</v>
      </c>
      <c r="C179" s="276">
        <v>18000</v>
      </c>
      <c r="D179" s="276"/>
      <c r="E179" s="277">
        <f t="shared" si="2"/>
        <v>-1</v>
      </c>
    </row>
    <row r="180" s="260" customFormat="1" ht="36" customHeight="1" spans="1:5">
      <c r="A180" s="280" t="s">
        <v>2841</v>
      </c>
      <c r="B180" s="278" t="s">
        <v>2842</v>
      </c>
      <c r="C180" s="283"/>
      <c r="D180" s="283"/>
      <c r="E180" s="284" t="str">
        <f t="shared" si="2"/>
        <v/>
      </c>
    </row>
    <row r="181" s="260" customFormat="1" ht="36" customHeight="1" spans="1:5">
      <c r="A181" s="280" t="s">
        <v>2843</v>
      </c>
      <c r="B181" s="278" t="s">
        <v>2844</v>
      </c>
      <c r="C181" s="283">
        <v>18000</v>
      </c>
      <c r="D181" s="283"/>
      <c r="E181" s="284">
        <f t="shared" si="2"/>
        <v>-1</v>
      </c>
    </row>
    <row r="182" s="260" customFormat="1" ht="36" customHeight="1" spans="1:5">
      <c r="A182" s="280" t="s">
        <v>2845</v>
      </c>
      <c r="B182" s="278" t="s">
        <v>2846</v>
      </c>
      <c r="C182" s="281"/>
      <c r="D182" s="281"/>
      <c r="E182" s="282" t="str">
        <f t="shared" si="2"/>
        <v/>
      </c>
    </row>
    <row r="183" s="260" customFormat="1" ht="36" customHeight="1" spans="1:5">
      <c r="A183" s="274" t="s">
        <v>2847</v>
      </c>
      <c r="B183" s="275" t="s">
        <v>2848</v>
      </c>
      <c r="C183" s="276">
        <v>25</v>
      </c>
      <c r="D183" s="276"/>
      <c r="E183" s="277">
        <f t="shared" si="2"/>
        <v>-1</v>
      </c>
    </row>
    <row r="184" s="260" customFormat="1" ht="36" customHeight="1" spans="1:5">
      <c r="A184" s="280" t="s">
        <v>2849</v>
      </c>
      <c r="B184" s="278" t="s">
        <v>2850</v>
      </c>
      <c r="C184" s="281"/>
      <c r="D184" s="281"/>
      <c r="E184" s="282" t="str">
        <f t="shared" si="2"/>
        <v/>
      </c>
    </row>
    <row r="185" s="260" customFormat="1" ht="36" customHeight="1" spans="1:5">
      <c r="A185" s="280" t="s">
        <v>2851</v>
      </c>
      <c r="B185" s="278" t="s">
        <v>2852</v>
      </c>
      <c r="C185" s="281"/>
      <c r="D185" s="281"/>
      <c r="E185" s="282" t="str">
        <f t="shared" si="2"/>
        <v/>
      </c>
    </row>
    <row r="186" s="260" customFormat="1" ht="36" customHeight="1" spans="1:5">
      <c r="A186" s="280" t="s">
        <v>2853</v>
      </c>
      <c r="B186" s="278" t="s">
        <v>2854</v>
      </c>
      <c r="C186" s="283"/>
      <c r="D186" s="283"/>
      <c r="E186" s="284" t="str">
        <f t="shared" si="2"/>
        <v/>
      </c>
    </row>
    <row r="187" s="260" customFormat="1" ht="36" customHeight="1" spans="1:5">
      <c r="A187" s="280" t="s">
        <v>2855</v>
      </c>
      <c r="B187" s="278" t="s">
        <v>2856</v>
      </c>
      <c r="C187" s="283"/>
      <c r="D187" s="283"/>
      <c r="E187" s="284" t="str">
        <f t="shared" si="2"/>
        <v/>
      </c>
    </row>
    <row r="188" s="260" customFormat="1" ht="36" customHeight="1" spans="1:5">
      <c r="A188" s="280" t="s">
        <v>2857</v>
      </c>
      <c r="B188" s="278" t="s">
        <v>2858</v>
      </c>
      <c r="C188" s="281"/>
      <c r="D188" s="281"/>
      <c r="E188" s="282" t="str">
        <f t="shared" si="2"/>
        <v/>
      </c>
    </row>
    <row r="189" s="260" customFormat="1" ht="36" customHeight="1" spans="1:5">
      <c r="A189" s="280" t="s">
        <v>2859</v>
      </c>
      <c r="B189" s="278" t="s">
        <v>2860</v>
      </c>
      <c r="C189" s="281"/>
      <c r="D189" s="281"/>
      <c r="E189" s="282" t="str">
        <f t="shared" si="2"/>
        <v/>
      </c>
    </row>
    <row r="190" s="260" customFormat="1" ht="36" customHeight="1" spans="1:5">
      <c r="A190" s="280" t="s">
        <v>2861</v>
      </c>
      <c r="B190" s="278" t="s">
        <v>2862</v>
      </c>
      <c r="C190" s="283">
        <v>25</v>
      </c>
      <c r="D190" s="283"/>
      <c r="E190" s="284">
        <f t="shared" si="2"/>
        <v>-1</v>
      </c>
    </row>
    <row r="191" s="260" customFormat="1" ht="36" customHeight="1" spans="1:5">
      <c r="A191" s="280" t="s">
        <v>2863</v>
      </c>
      <c r="B191" s="278" t="s">
        <v>2864</v>
      </c>
      <c r="C191" s="281"/>
      <c r="D191" s="281"/>
      <c r="E191" s="282" t="str">
        <f t="shared" si="2"/>
        <v/>
      </c>
    </row>
    <row r="192" s="260" customFormat="1" ht="36" customHeight="1" spans="1:5">
      <c r="A192" s="274" t="s">
        <v>2865</v>
      </c>
      <c r="B192" s="275" t="s">
        <v>2866</v>
      </c>
      <c r="C192" s="276">
        <v>750</v>
      </c>
      <c r="D192" s="276">
        <v>405</v>
      </c>
      <c r="E192" s="277">
        <f t="shared" si="2"/>
        <v>-0.46</v>
      </c>
    </row>
    <row r="193" s="260" customFormat="1" ht="36" customHeight="1" spans="1:5">
      <c r="A193" s="288">
        <v>2296001</v>
      </c>
      <c r="B193" s="278" t="s">
        <v>2867</v>
      </c>
      <c r="C193" s="281">
        <v>300</v>
      </c>
      <c r="D193" s="281"/>
      <c r="E193" s="282">
        <f t="shared" si="2"/>
        <v>-1</v>
      </c>
    </row>
    <row r="194" s="260" customFormat="1" ht="36" customHeight="1" spans="1:5">
      <c r="A194" s="280" t="s">
        <v>2868</v>
      </c>
      <c r="B194" s="278" t="s">
        <v>2869</v>
      </c>
      <c r="C194" s="283">
        <v>90</v>
      </c>
      <c r="D194" s="283">
        <v>110</v>
      </c>
      <c r="E194" s="284">
        <f t="shared" si="2"/>
        <v>0.222</v>
      </c>
    </row>
    <row r="195" s="260" customFormat="1" ht="36" customHeight="1" spans="1:5">
      <c r="A195" s="280" t="s">
        <v>2870</v>
      </c>
      <c r="B195" s="278" t="s">
        <v>2871</v>
      </c>
      <c r="C195" s="283">
        <v>25</v>
      </c>
      <c r="D195" s="283">
        <v>40</v>
      </c>
      <c r="E195" s="284">
        <f t="shared" si="2"/>
        <v>0.6</v>
      </c>
    </row>
    <row r="196" s="260" customFormat="1" ht="36" customHeight="1" spans="1:5">
      <c r="A196" s="280" t="s">
        <v>2872</v>
      </c>
      <c r="B196" s="278" t="s">
        <v>2873</v>
      </c>
      <c r="C196" s="281">
        <v>100</v>
      </c>
      <c r="D196" s="281">
        <v>10</v>
      </c>
      <c r="E196" s="282">
        <f t="shared" ref="E196:E259" si="3">IF(C196&gt;0,D196/C196-1,IF(C196&lt;0,-(D196/C196-1),""))</f>
        <v>-0.9</v>
      </c>
    </row>
    <row r="197" s="260" customFormat="1" ht="36" customHeight="1" spans="1:5">
      <c r="A197" s="280" t="s">
        <v>2874</v>
      </c>
      <c r="B197" s="278" t="s">
        <v>2875</v>
      </c>
      <c r="C197" s="281"/>
      <c r="D197" s="281"/>
      <c r="E197" s="282" t="str">
        <f t="shared" si="3"/>
        <v/>
      </c>
    </row>
    <row r="198" s="260" customFormat="1" ht="36" customHeight="1" spans="1:5">
      <c r="A198" s="280" t="s">
        <v>2876</v>
      </c>
      <c r="B198" s="278" t="s">
        <v>2877</v>
      </c>
      <c r="C198" s="283"/>
      <c r="D198" s="283">
        <v>40</v>
      </c>
      <c r="E198" s="284" t="str">
        <f t="shared" si="3"/>
        <v/>
      </c>
    </row>
    <row r="199" s="260" customFormat="1" ht="36" customHeight="1" spans="1:5">
      <c r="A199" s="280" t="s">
        <v>2878</v>
      </c>
      <c r="B199" s="278" t="s">
        <v>2879</v>
      </c>
      <c r="C199" s="281"/>
      <c r="D199" s="281"/>
      <c r="E199" s="282" t="str">
        <f t="shared" si="3"/>
        <v/>
      </c>
    </row>
    <row r="200" s="260" customFormat="1" ht="36" customHeight="1" spans="1:5">
      <c r="A200" s="280" t="s">
        <v>2880</v>
      </c>
      <c r="B200" s="278" t="s">
        <v>2881</v>
      </c>
      <c r="C200" s="281"/>
      <c r="D200" s="281"/>
      <c r="E200" s="282" t="str">
        <f t="shared" si="3"/>
        <v/>
      </c>
    </row>
    <row r="201" s="260" customFormat="1" ht="36" customHeight="1" spans="1:5">
      <c r="A201" s="280" t="s">
        <v>2882</v>
      </c>
      <c r="B201" s="278" t="s">
        <v>2883</v>
      </c>
      <c r="C201" s="281"/>
      <c r="D201" s="281"/>
      <c r="E201" s="282" t="str">
        <f t="shared" si="3"/>
        <v/>
      </c>
    </row>
    <row r="202" s="260" customFormat="1" ht="36" customHeight="1" spans="1:5">
      <c r="A202" s="280" t="s">
        <v>2884</v>
      </c>
      <c r="B202" s="278" t="s">
        <v>2885</v>
      </c>
      <c r="C202" s="281">
        <v>85</v>
      </c>
      <c r="D202" s="281">
        <v>50</v>
      </c>
      <c r="E202" s="282">
        <f t="shared" si="3"/>
        <v>-0.412</v>
      </c>
    </row>
    <row r="203" s="260" customFormat="1" ht="36" customHeight="1" spans="1:5">
      <c r="A203" s="280" t="s">
        <v>2886</v>
      </c>
      <c r="B203" s="278" t="s">
        <v>2887</v>
      </c>
      <c r="C203" s="283">
        <v>150</v>
      </c>
      <c r="D203" s="283">
        <v>155</v>
      </c>
      <c r="E203" s="284">
        <f t="shared" si="3"/>
        <v>0.033</v>
      </c>
    </row>
    <row r="204" s="260" customFormat="1" ht="36" customHeight="1" spans="1:5">
      <c r="A204" s="274" t="s">
        <v>112</v>
      </c>
      <c r="B204" s="275" t="s">
        <v>2888</v>
      </c>
      <c r="C204" s="276">
        <v>1080</v>
      </c>
      <c r="D204" s="276">
        <v>51753</v>
      </c>
      <c r="E204" s="277">
        <f t="shared" si="3"/>
        <v>46.919</v>
      </c>
    </row>
    <row r="205" s="260" customFormat="1" ht="36" customHeight="1" spans="1:5">
      <c r="A205" s="280" t="s">
        <v>2889</v>
      </c>
      <c r="B205" s="278" t="s">
        <v>2890</v>
      </c>
      <c r="C205" s="281"/>
      <c r="D205" s="281"/>
      <c r="E205" s="282" t="str">
        <f t="shared" si="3"/>
        <v/>
      </c>
    </row>
    <row r="206" s="260" customFormat="1" ht="36" customHeight="1" spans="1:5">
      <c r="A206" s="280" t="s">
        <v>2891</v>
      </c>
      <c r="B206" s="278" t="s">
        <v>2892</v>
      </c>
      <c r="C206" s="281"/>
      <c r="D206" s="281"/>
      <c r="E206" s="282" t="str">
        <f t="shared" si="3"/>
        <v/>
      </c>
    </row>
    <row r="207" s="260" customFormat="1" ht="36" customHeight="1" spans="1:5">
      <c r="A207" s="280" t="s">
        <v>2893</v>
      </c>
      <c r="B207" s="278" t="s">
        <v>2894</v>
      </c>
      <c r="C207" s="281"/>
      <c r="D207" s="281"/>
      <c r="E207" s="282" t="str">
        <f t="shared" si="3"/>
        <v/>
      </c>
    </row>
    <row r="208" s="260" customFormat="1" ht="36" customHeight="1" spans="1:5">
      <c r="A208" s="280" t="s">
        <v>2895</v>
      </c>
      <c r="B208" s="278" t="s">
        <v>2896</v>
      </c>
      <c r="C208" s="279">
        <v>1000</v>
      </c>
      <c r="D208" s="281">
        <v>42758</v>
      </c>
      <c r="E208" s="282">
        <f t="shared" si="3"/>
        <v>41.758</v>
      </c>
    </row>
    <row r="209" s="260" customFormat="1" ht="36" customHeight="1" spans="1:5">
      <c r="A209" s="280" t="s">
        <v>2897</v>
      </c>
      <c r="B209" s="278" t="s">
        <v>2898</v>
      </c>
      <c r="C209" s="281"/>
      <c r="D209" s="281"/>
      <c r="E209" s="282" t="str">
        <f t="shared" si="3"/>
        <v/>
      </c>
    </row>
    <row r="210" s="260" customFormat="1" ht="36" customHeight="1" spans="1:5">
      <c r="A210" s="280" t="s">
        <v>2899</v>
      </c>
      <c r="B210" s="278" t="s">
        <v>2900</v>
      </c>
      <c r="C210" s="281"/>
      <c r="D210" s="281"/>
      <c r="E210" s="282" t="str">
        <f t="shared" si="3"/>
        <v/>
      </c>
    </row>
    <row r="211" s="260" customFormat="1" ht="36" customHeight="1" spans="1:5">
      <c r="A211" s="280" t="s">
        <v>2901</v>
      </c>
      <c r="B211" s="278" t="s">
        <v>2902</v>
      </c>
      <c r="C211" s="281"/>
      <c r="D211" s="281"/>
      <c r="E211" s="282" t="str">
        <f t="shared" si="3"/>
        <v/>
      </c>
    </row>
    <row r="212" s="260" customFormat="1" ht="36" customHeight="1" spans="1:5">
      <c r="A212" s="280" t="s">
        <v>2903</v>
      </c>
      <c r="B212" s="278" t="s">
        <v>2904</v>
      </c>
      <c r="C212" s="281"/>
      <c r="D212" s="281"/>
      <c r="E212" s="282" t="str">
        <f t="shared" si="3"/>
        <v/>
      </c>
    </row>
    <row r="213" s="260" customFormat="1" ht="36" customHeight="1" spans="1:5">
      <c r="A213" s="280" t="s">
        <v>2905</v>
      </c>
      <c r="B213" s="278" t="s">
        <v>2906</v>
      </c>
      <c r="C213" s="281"/>
      <c r="D213" s="281"/>
      <c r="E213" s="282" t="str">
        <f t="shared" si="3"/>
        <v/>
      </c>
    </row>
    <row r="214" s="260" customFormat="1" ht="36" customHeight="1" spans="1:5">
      <c r="A214" s="280" t="s">
        <v>2907</v>
      </c>
      <c r="B214" s="278" t="s">
        <v>2908</v>
      </c>
      <c r="C214" s="281"/>
      <c r="D214" s="281"/>
      <c r="E214" s="282" t="str">
        <f t="shared" si="3"/>
        <v/>
      </c>
    </row>
    <row r="215" s="260" customFormat="1" ht="36" customHeight="1" spans="1:5">
      <c r="A215" s="280" t="s">
        <v>2909</v>
      </c>
      <c r="B215" s="278" t="s">
        <v>2910</v>
      </c>
      <c r="C215" s="281"/>
      <c r="D215" s="281"/>
      <c r="E215" s="282" t="str">
        <f t="shared" si="3"/>
        <v/>
      </c>
    </row>
    <row r="216" s="260" customFormat="1" ht="36" customHeight="1" spans="1:5">
      <c r="A216" s="280" t="s">
        <v>2911</v>
      </c>
      <c r="B216" s="278" t="s">
        <v>2912</v>
      </c>
      <c r="C216" s="281"/>
      <c r="D216" s="281"/>
      <c r="E216" s="282" t="str">
        <f t="shared" si="3"/>
        <v/>
      </c>
    </row>
    <row r="217" s="260" customFormat="1" ht="36" customHeight="1" spans="1:5">
      <c r="A217" s="280" t="s">
        <v>2913</v>
      </c>
      <c r="B217" s="278" t="s">
        <v>2914</v>
      </c>
      <c r="C217" s="281"/>
      <c r="D217" s="281"/>
      <c r="E217" s="282" t="str">
        <f t="shared" si="3"/>
        <v/>
      </c>
    </row>
    <row r="218" s="260" customFormat="1" ht="36" customHeight="1" spans="1:5">
      <c r="A218" s="280" t="s">
        <v>2915</v>
      </c>
      <c r="B218" s="278" t="s">
        <v>2916</v>
      </c>
      <c r="C218" s="281">
        <v>80</v>
      </c>
      <c r="D218" s="281">
        <v>8995</v>
      </c>
      <c r="E218" s="282">
        <f t="shared" si="3"/>
        <v>111.438</v>
      </c>
    </row>
    <row r="219" s="260" customFormat="1" ht="36" customHeight="1" spans="1:5">
      <c r="A219" s="280" t="s">
        <v>2917</v>
      </c>
      <c r="B219" s="278" t="s">
        <v>2918</v>
      </c>
      <c r="C219" s="283"/>
      <c r="D219" s="283"/>
      <c r="E219" s="284" t="str">
        <f t="shared" si="3"/>
        <v/>
      </c>
    </row>
    <row r="220" s="260" customFormat="1" ht="36" customHeight="1" spans="1:5">
      <c r="A220" s="280" t="s">
        <v>2919</v>
      </c>
      <c r="B220" s="278" t="s">
        <v>2920</v>
      </c>
      <c r="C220" s="283"/>
      <c r="D220" s="283"/>
      <c r="E220" s="284" t="str">
        <f t="shared" si="3"/>
        <v/>
      </c>
    </row>
    <row r="221" s="260" customFormat="1" ht="36" customHeight="1" spans="1:5">
      <c r="A221" s="274" t="s">
        <v>114</v>
      </c>
      <c r="B221" s="275" t="s">
        <v>2921</v>
      </c>
      <c r="C221" s="276"/>
      <c r="D221" s="276"/>
      <c r="E221" s="277" t="str">
        <f t="shared" si="3"/>
        <v/>
      </c>
    </row>
    <row r="222" s="260" customFormat="1" ht="36" customHeight="1" spans="1:5">
      <c r="A222" s="287">
        <v>23304</v>
      </c>
      <c r="B222" s="275" t="s">
        <v>2922</v>
      </c>
      <c r="C222" s="276"/>
      <c r="D222" s="276"/>
      <c r="E222" s="277" t="str">
        <f t="shared" si="3"/>
        <v/>
      </c>
    </row>
    <row r="223" s="260" customFormat="1" ht="36" customHeight="1" spans="1:5">
      <c r="A223" s="280" t="s">
        <v>2923</v>
      </c>
      <c r="B223" s="278" t="s">
        <v>2924</v>
      </c>
      <c r="C223" s="281"/>
      <c r="D223" s="281"/>
      <c r="E223" s="282" t="str">
        <f t="shared" si="3"/>
        <v/>
      </c>
    </row>
    <row r="224" s="260" customFormat="1" ht="36" customHeight="1" spans="1:5">
      <c r="A224" s="280" t="s">
        <v>2925</v>
      </c>
      <c r="B224" s="278" t="s">
        <v>2926</v>
      </c>
      <c r="C224" s="281"/>
      <c r="D224" s="281"/>
      <c r="E224" s="282" t="str">
        <f t="shared" si="3"/>
        <v/>
      </c>
    </row>
    <row r="225" s="260" customFormat="1" ht="36" customHeight="1" spans="1:5">
      <c r="A225" s="280" t="s">
        <v>2927</v>
      </c>
      <c r="B225" s="278" t="s">
        <v>2928</v>
      </c>
      <c r="C225" s="281"/>
      <c r="D225" s="281"/>
      <c r="E225" s="282" t="str">
        <f t="shared" si="3"/>
        <v/>
      </c>
    </row>
    <row r="226" s="260" customFormat="1" ht="36" customHeight="1" spans="1:5">
      <c r="A226" s="280" t="s">
        <v>2929</v>
      </c>
      <c r="B226" s="278" t="s">
        <v>2930</v>
      </c>
      <c r="C226" s="281"/>
      <c r="D226" s="281"/>
      <c r="E226" s="282" t="str">
        <f t="shared" si="3"/>
        <v/>
      </c>
    </row>
    <row r="227" s="260" customFormat="1" ht="36" customHeight="1" spans="1:5">
      <c r="A227" s="280" t="s">
        <v>2931</v>
      </c>
      <c r="B227" s="278" t="s">
        <v>2932</v>
      </c>
      <c r="C227" s="281"/>
      <c r="D227" s="281"/>
      <c r="E227" s="282" t="str">
        <f t="shared" si="3"/>
        <v/>
      </c>
    </row>
    <row r="228" s="260" customFormat="1" ht="36" customHeight="1" spans="1:5">
      <c r="A228" s="280" t="s">
        <v>2933</v>
      </c>
      <c r="B228" s="278" t="s">
        <v>2934</v>
      </c>
      <c r="C228" s="281"/>
      <c r="D228" s="281"/>
      <c r="E228" s="282" t="str">
        <f t="shared" si="3"/>
        <v/>
      </c>
    </row>
    <row r="229" s="260" customFormat="1" ht="36" customHeight="1" spans="1:5">
      <c r="A229" s="280" t="s">
        <v>2935</v>
      </c>
      <c r="B229" s="278" t="s">
        <v>2936</v>
      </c>
      <c r="C229" s="281"/>
      <c r="D229" s="281"/>
      <c r="E229" s="282" t="str">
        <f t="shared" si="3"/>
        <v/>
      </c>
    </row>
    <row r="230" s="260" customFormat="1" ht="36" customHeight="1" spans="1:5">
      <c r="A230" s="280" t="s">
        <v>2937</v>
      </c>
      <c r="B230" s="278" t="s">
        <v>2938</v>
      </c>
      <c r="C230" s="281"/>
      <c r="D230" s="281"/>
      <c r="E230" s="282" t="str">
        <f t="shared" si="3"/>
        <v/>
      </c>
    </row>
    <row r="231" s="260" customFormat="1" ht="36" customHeight="1" spans="1:5">
      <c r="A231" s="280" t="s">
        <v>2939</v>
      </c>
      <c r="B231" s="278" t="s">
        <v>2940</v>
      </c>
      <c r="C231" s="281"/>
      <c r="D231" s="281"/>
      <c r="E231" s="282" t="str">
        <f t="shared" si="3"/>
        <v/>
      </c>
    </row>
    <row r="232" s="260" customFormat="1" ht="36" customHeight="1" spans="1:5">
      <c r="A232" s="280" t="s">
        <v>2941</v>
      </c>
      <c r="B232" s="278" t="s">
        <v>2942</v>
      </c>
      <c r="C232" s="281"/>
      <c r="D232" s="281"/>
      <c r="E232" s="282" t="str">
        <f t="shared" si="3"/>
        <v/>
      </c>
    </row>
    <row r="233" s="260" customFormat="1" ht="36" customHeight="1" spans="1:5">
      <c r="A233" s="280" t="s">
        <v>2943</v>
      </c>
      <c r="B233" s="278" t="s">
        <v>2944</v>
      </c>
      <c r="C233" s="281"/>
      <c r="D233" s="281"/>
      <c r="E233" s="282" t="str">
        <f t="shared" si="3"/>
        <v/>
      </c>
    </row>
    <row r="234" s="260" customFormat="1" ht="36" customHeight="1" spans="1:5">
      <c r="A234" s="280" t="s">
        <v>2945</v>
      </c>
      <c r="B234" s="278" t="s">
        <v>2946</v>
      </c>
      <c r="C234" s="281"/>
      <c r="D234" s="281"/>
      <c r="E234" s="282" t="str">
        <f t="shared" si="3"/>
        <v/>
      </c>
    </row>
    <row r="235" s="260" customFormat="1" ht="36" customHeight="1" spans="1:5">
      <c r="A235" s="280" t="s">
        <v>2947</v>
      </c>
      <c r="B235" s="278" t="s">
        <v>2948</v>
      </c>
      <c r="C235" s="281"/>
      <c r="D235" s="281"/>
      <c r="E235" s="282" t="str">
        <f t="shared" si="3"/>
        <v/>
      </c>
    </row>
    <row r="236" s="260" customFormat="1" ht="36" customHeight="1" spans="1:5">
      <c r="A236" s="280" t="s">
        <v>2949</v>
      </c>
      <c r="B236" s="278" t="s">
        <v>2950</v>
      </c>
      <c r="C236" s="281"/>
      <c r="D236" s="281"/>
      <c r="E236" s="282" t="str">
        <f t="shared" si="3"/>
        <v/>
      </c>
    </row>
    <row r="237" s="260" customFormat="1" ht="36" customHeight="1" spans="1:5">
      <c r="A237" s="280" t="s">
        <v>2951</v>
      </c>
      <c r="B237" s="278" t="s">
        <v>2952</v>
      </c>
      <c r="C237" s="283"/>
      <c r="D237" s="283"/>
      <c r="E237" s="284" t="str">
        <f t="shared" si="3"/>
        <v/>
      </c>
    </row>
    <row r="238" s="260" customFormat="1" ht="36" customHeight="1" spans="1:5">
      <c r="A238" s="280" t="s">
        <v>2953</v>
      </c>
      <c r="B238" s="278" t="s">
        <v>2954</v>
      </c>
      <c r="C238" s="283"/>
      <c r="D238" s="283"/>
      <c r="E238" s="284" t="str">
        <f t="shared" si="3"/>
        <v/>
      </c>
    </row>
    <row r="239" s="260" customFormat="1" ht="36" customHeight="1" spans="1:5">
      <c r="A239" s="287" t="s">
        <v>2955</v>
      </c>
      <c r="B239" s="275" t="s">
        <v>2956</v>
      </c>
      <c r="C239" s="276"/>
      <c r="D239" s="276"/>
      <c r="E239" s="277" t="str">
        <f t="shared" si="3"/>
        <v/>
      </c>
    </row>
    <row r="240" s="260" customFormat="1" ht="36" customHeight="1" spans="1:5">
      <c r="A240" s="287" t="s">
        <v>2957</v>
      </c>
      <c r="B240" s="275" t="s">
        <v>2958</v>
      </c>
      <c r="C240" s="285">
        <f>SUM(C241:C252)</f>
        <v>0</v>
      </c>
      <c r="D240" s="285"/>
      <c r="E240" s="286" t="str">
        <f t="shared" si="3"/>
        <v/>
      </c>
    </row>
    <row r="241" s="260" customFormat="1" ht="36" customHeight="1" spans="1:5">
      <c r="A241" s="288" t="s">
        <v>2959</v>
      </c>
      <c r="B241" s="278" t="s">
        <v>2960</v>
      </c>
      <c r="C241" s="281"/>
      <c r="D241" s="281"/>
      <c r="E241" s="282" t="str">
        <f t="shared" si="3"/>
        <v/>
      </c>
    </row>
    <row r="242" s="260" customFormat="1" ht="36" customHeight="1" spans="1:5">
      <c r="A242" s="288" t="s">
        <v>2961</v>
      </c>
      <c r="B242" s="278" t="s">
        <v>2962</v>
      </c>
      <c r="C242" s="281"/>
      <c r="D242" s="281"/>
      <c r="E242" s="282" t="str">
        <f t="shared" si="3"/>
        <v/>
      </c>
    </row>
    <row r="243" s="260" customFormat="1" ht="36" customHeight="1" spans="1:5">
      <c r="A243" s="288" t="s">
        <v>2963</v>
      </c>
      <c r="B243" s="278" t="s">
        <v>2964</v>
      </c>
      <c r="C243" s="281"/>
      <c r="D243" s="281"/>
      <c r="E243" s="282" t="str">
        <f t="shared" si="3"/>
        <v/>
      </c>
    </row>
    <row r="244" s="260" customFormat="1" ht="36" customHeight="1" spans="1:5">
      <c r="A244" s="288" t="s">
        <v>2965</v>
      </c>
      <c r="B244" s="278" t="s">
        <v>2966</v>
      </c>
      <c r="C244" s="281"/>
      <c r="D244" s="281"/>
      <c r="E244" s="282" t="str">
        <f t="shared" si="3"/>
        <v/>
      </c>
    </row>
    <row r="245" s="260" customFormat="1" ht="36" customHeight="1" spans="1:5">
      <c r="A245" s="288" t="s">
        <v>2967</v>
      </c>
      <c r="B245" s="278" t="s">
        <v>2968</v>
      </c>
      <c r="C245" s="281"/>
      <c r="D245" s="281"/>
      <c r="E245" s="282" t="str">
        <f t="shared" si="3"/>
        <v/>
      </c>
    </row>
    <row r="246" s="260" customFormat="1" ht="36" customHeight="1" spans="1:5">
      <c r="A246" s="288" t="s">
        <v>2969</v>
      </c>
      <c r="B246" s="278" t="s">
        <v>2970</v>
      </c>
      <c r="C246" s="281"/>
      <c r="D246" s="281"/>
      <c r="E246" s="282" t="str">
        <f t="shared" si="3"/>
        <v/>
      </c>
    </row>
    <row r="247" s="260" customFormat="1" ht="36" customHeight="1" spans="1:5">
      <c r="A247" s="288" t="s">
        <v>2971</v>
      </c>
      <c r="B247" s="278" t="s">
        <v>2972</v>
      </c>
      <c r="C247" s="281"/>
      <c r="D247" s="281"/>
      <c r="E247" s="282" t="str">
        <f t="shared" si="3"/>
        <v/>
      </c>
    </row>
    <row r="248" s="260" customFormat="1" ht="36" customHeight="1" spans="1:5">
      <c r="A248" s="288" t="s">
        <v>2973</v>
      </c>
      <c r="B248" s="278" t="s">
        <v>2974</v>
      </c>
      <c r="C248" s="281"/>
      <c r="D248" s="281"/>
      <c r="E248" s="282" t="str">
        <f t="shared" si="3"/>
        <v/>
      </c>
    </row>
    <row r="249" s="260" customFormat="1" ht="36" customHeight="1" spans="1:5">
      <c r="A249" s="288" t="s">
        <v>2975</v>
      </c>
      <c r="B249" s="278" t="s">
        <v>2976</v>
      </c>
      <c r="C249" s="281"/>
      <c r="D249" s="281"/>
      <c r="E249" s="282" t="str">
        <f t="shared" si="3"/>
        <v/>
      </c>
    </row>
    <row r="250" s="260" customFormat="1" ht="36" customHeight="1" spans="1:5">
      <c r="A250" s="288" t="s">
        <v>2977</v>
      </c>
      <c r="B250" s="278" t="s">
        <v>2978</v>
      </c>
      <c r="C250" s="281"/>
      <c r="D250" s="281"/>
      <c r="E250" s="282" t="str">
        <f t="shared" si="3"/>
        <v/>
      </c>
    </row>
    <row r="251" s="260" customFormat="1" ht="36" customHeight="1" spans="1:5">
      <c r="A251" s="288" t="s">
        <v>2979</v>
      </c>
      <c r="B251" s="278" t="s">
        <v>2980</v>
      </c>
      <c r="C251" s="281"/>
      <c r="D251" s="281"/>
      <c r="E251" s="282" t="str">
        <f t="shared" si="3"/>
        <v/>
      </c>
    </row>
    <row r="252" s="260" customFormat="1" ht="36" customHeight="1" spans="1:5">
      <c r="A252" s="288" t="s">
        <v>2981</v>
      </c>
      <c r="B252" s="278" t="s">
        <v>2982</v>
      </c>
      <c r="C252" s="281"/>
      <c r="D252" s="281"/>
      <c r="E252" s="282" t="str">
        <f t="shared" si="3"/>
        <v/>
      </c>
    </row>
    <row r="253" s="260" customFormat="1" ht="36" customHeight="1" spans="1:5">
      <c r="A253" s="287" t="s">
        <v>2983</v>
      </c>
      <c r="B253" s="275" t="s">
        <v>2984</v>
      </c>
      <c r="C253" s="285">
        <f>SUM(C254:C259)</f>
        <v>0</v>
      </c>
      <c r="D253" s="285"/>
      <c r="E253" s="286" t="str">
        <f t="shared" si="3"/>
        <v/>
      </c>
    </row>
    <row r="254" s="260" customFormat="1" ht="36" customHeight="1" spans="1:5">
      <c r="A254" s="288" t="s">
        <v>2985</v>
      </c>
      <c r="B254" s="278" t="s">
        <v>2986</v>
      </c>
      <c r="C254" s="281"/>
      <c r="D254" s="281"/>
      <c r="E254" s="282" t="str">
        <f t="shared" si="3"/>
        <v/>
      </c>
    </row>
    <row r="255" s="260" customFormat="1" ht="36" customHeight="1" spans="1:5">
      <c r="A255" s="288" t="s">
        <v>2987</v>
      </c>
      <c r="B255" s="278" t="s">
        <v>2988</v>
      </c>
      <c r="C255" s="281"/>
      <c r="D255" s="281"/>
      <c r="E255" s="282" t="str">
        <f t="shared" si="3"/>
        <v/>
      </c>
    </row>
    <row r="256" s="260" customFormat="1" ht="36" customHeight="1" spans="1:5">
      <c r="A256" s="288" t="s">
        <v>2989</v>
      </c>
      <c r="B256" s="278" t="s">
        <v>2990</v>
      </c>
      <c r="C256" s="281"/>
      <c r="D256" s="281"/>
      <c r="E256" s="282" t="str">
        <f t="shared" si="3"/>
        <v/>
      </c>
    </row>
    <row r="257" s="260" customFormat="1" ht="36" customHeight="1" spans="1:5">
      <c r="A257" s="288" t="s">
        <v>2991</v>
      </c>
      <c r="B257" s="278" t="s">
        <v>2992</v>
      </c>
      <c r="C257" s="281"/>
      <c r="D257" s="281"/>
      <c r="E257" s="282" t="str">
        <f t="shared" si="3"/>
        <v/>
      </c>
    </row>
    <row r="258" s="260" customFormat="1" ht="36" customHeight="1" spans="1:5">
      <c r="A258" s="288" t="s">
        <v>2993</v>
      </c>
      <c r="B258" s="278" t="s">
        <v>2994</v>
      </c>
      <c r="C258" s="281"/>
      <c r="D258" s="281"/>
      <c r="E258" s="282" t="str">
        <f t="shared" si="3"/>
        <v/>
      </c>
    </row>
    <row r="259" s="260" customFormat="1" ht="36" customHeight="1" spans="1:5">
      <c r="A259" s="288" t="s">
        <v>2995</v>
      </c>
      <c r="B259" s="278" t="s">
        <v>2996</v>
      </c>
      <c r="C259" s="281"/>
      <c r="D259" s="281"/>
      <c r="E259" s="282" t="str">
        <f t="shared" si="3"/>
        <v/>
      </c>
    </row>
    <row r="260" s="260" customFormat="1" ht="36" customHeight="1" spans="1:5">
      <c r="A260" s="280"/>
      <c r="B260" s="278"/>
      <c r="C260" s="283"/>
      <c r="D260" s="283"/>
      <c r="E260" s="277" t="str">
        <f t="shared" ref="E260:E271" si="4">IF(C260&gt;0,D260/C260-1,IF(C260&lt;0,-(D260/C260-1),""))</f>
        <v/>
      </c>
    </row>
    <row r="261" s="260" customFormat="1" ht="36" customHeight="1" spans="1:5">
      <c r="A261" s="289"/>
      <c r="B261" s="290" t="s">
        <v>2997</v>
      </c>
      <c r="C261" s="276">
        <v>101650</v>
      </c>
      <c r="D261" s="276">
        <v>206090</v>
      </c>
      <c r="E261" s="277">
        <f t="shared" si="4"/>
        <v>1.027</v>
      </c>
    </row>
    <row r="262" s="260" customFormat="1" ht="36" customHeight="1" spans="1:5">
      <c r="A262" s="291" t="s">
        <v>2998</v>
      </c>
      <c r="B262" s="292" t="s">
        <v>119</v>
      </c>
      <c r="C262" s="78">
        <f>C263+C266</f>
        <v>58050</v>
      </c>
      <c r="D262" s="78">
        <v>22500</v>
      </c>
      <c r="E262" s="115">
        <f t="shared" si="4"/>
        <v>-0.612</v>
      </c>
    </row>
    <row r="263" s="260" customFormat="1" ht="36" customHeight="1" spans="1:5">
      <c r="A263" s="291" t="s">
        <v>2999</v>
      </c>
      <c r="B263" s="293" t="s">
        <v>3000</v>
      </c>
      <c r="C263" s="85">
        <v>8050</v>
      </c>
      <c r="D263" s="85">
        <v>2500</v>
      </c>
      <c r="E263" s="113">
        <f t="shared" si="4"/>
        <v>-0.689</v>
      </c>
    </row>
    <row r="264" s="260" customFormat="1" ht="36" customHeight="1" spans="1:5">
      <c r="A264" s="294" t="s">
        <v>3015</v>
      </c>
      <c r="B264" s="293" t="s">
        <v>3016</v>
      </c>
      <c r="C264" s="85"/>
      <c r="D264" s="85"/>
      <c r="E264" s="113" t="str">
        <f t="shared" si="4"/>
        <v/>
      </c>
    </row>
    <row r="265" s="260" customFormat="1" ht="36" customHeight="1" spans="1:5">
      <c r="A265" s="295" t="s">
        <v>3001</v>
      </c>
      <c r="B265" s="296" t="s">
        <v>3002</v>
      </c>
      <c r="C265" s="85">
        <v>8050</v>
      </c>
      <c r="D265" s="85">
        <v>2500</v>
      </c>
      <c r="E265" s="113">
        <f t="shared" si="4"/>
        <v>-0.689</v>
      </c>
    </row>
    <row r="266" s="260" customFormat="1" ht="36" customHeight="1" spans="1:5">
      <c r="A266" s="294" t="s">
        <v>3005</v>
      </c>
      <c r="B266" s="293" t="s">
        <v>3006</v>
      </c>
      <c r="C266" s="85">
        <v>50000</v>
      </c>
      <c r="D266" s="85">
        <v>20000</v>
      </c>
      <c r="E266" s="113">
        <f t="shared" si="4"/>
        <v>-0.6</v>
      </c>
    </row>
    <row r="267" s="260" customFormat="1" ht="36" customHeight="1" spans="1:5">
      <c r="A267" s="294" t="s">
        <v>3007</v>
      </c>
      <c r="B267" s="293" t="s">
        <v>3008</v>
      </c>
      <c r="C267" s="85"/>
      <c r="D267" s="85"/>
      <c r="E267" s="113" t="str">
        <f t="shared" si="4"/>
        <v/>
      </c>
    </row>
    <row r="268" ht="36" customHeight="1" spans="1:5">
      <c r="A268" s="294" t="s">
        <v>3017</v>
      </c>
      <c r="B268" s="297" t="s">
        <v>3018</v>
      </c>
      <c r="C268" s="85"/>
      <c r="D268" s="85"/>
      <c r="E268" s="115" t="str">
        <f t="shared" si="4"/>
        <v/>
      </c>
    </row>
    <row r="269" ht="36" customHeight="1" spans="1:5">
      <c r="A269" s="291" t="s">
        <v>3009</v>
      </c>
      <c r="B269" s="298" t="s">
        <v>3010</v>
      </c>
      <c r="C269" s="78">
        <v>4100</v>
      </c>
      <c r="D269" s="78">
        <v>2588</v>
      </c>
      <c r="E269" s="113">
        <f t="shared" si="4"/>
        <v>-0.369</v>
      </c>
    </row>
    <row r="270" ht="36" customHeight="1" spans="1:5">
      <c r="A270" s="291"/>
      <c r="B270" s="298" t="s">
        <v>3019</v>
      </c>
      <c r="C270" s="78"/>
      <c r="D270" s="85"/>
      <c r="E270" s="113" t="str">
        <f t="shared" si="4"/>
        <v/>
      </c>
    </row>
    <row r="271" ht="36" customHeight="1" spans="1:5">
      <c r="A271" s="299"/>
      <c r="B271" s="300" t="s">
        <v>126</v>
      </c>
      <c r="C271" s="78">
        <f>SUM(C261:C262,C269,C270)</f>
        <v>163800</v>
      </c>
      <c r="D271" s="78">
        <f>SUM(D261:D262,D269,D270)</f>
        <v>231178</v>
      </c>
      <c r="E271" s="282">
        <f t="shared" si="4"/>
        <v>0.411</v>
      </c>
    </row>
    <row r="272" spans="3:4">
      <c r="C272" s="301"/>
      <c r="D272" s="301"/>
    </row>
    <row r="273" spans="3:4">
      <c r="C273" s="301"/>
      <c r="D273" s="301"/>
    </row>
    <row r="274" spans="3:4">
      <c r="C274" s="301"/>
      <c r="D274" s="301"/>
    </row>
  </sheetData>
  <autoFilter ref="A3:E271">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5"/>
  <sheetViews>
    <sheetView showGridLines="0" showZeros="0" view="pageBreakPreview" zoomScaleNormal="100" workbookViewId="0">
      <selection activeCell="G12" sqref="G12"/>
    </sheetView>
  </sheetViews>
  <sheetFormatPr defaultColWidth="9" defaultRowHeight="13.5" outlineLevelCol="3"/>
  <cols>
    <col min="1" max="1" width="52.1333333333333" style="248" customWidth="1"/>
    <col min="2" max="4" width="20.6333333333333" customWidth="1"/>
  </cols>
  <sheetData>
    <row r="1" s="247" customFormat="1" ht="45" customHeight="1" spans="1:4">
      <c r="A1" s="249" t="s">
        <v>3020</v>
      </c>
      <c r="B1" s="249"/>
      <c r="C1" s="249"/>
      <c r="D1" s="249"/>
    </row>
    <row r="2" ht="20.1" customHeight="1" spans="1:4">
      <c r="A2" s="250"/>
      <c r="B2" s="251"/>
      <c r="C2" s="252"/>
      <c r="D2" s="252" t="s">
        <v>1</v>
      </c>
    </row>
    <row r="3" ht="45" customHeight="1" spans="1:4">
      <c r="A3" s="164" t="s">
        <v>2450</v>
      </c>
      <c r="B3" s="253" t="s">
        <v>128</v>
      </c>
      <c r="C3" s="253" t="s">
        <v>5</v>
      </c>
      <c r="D3" s="253" t="s">
        <v>129</v>
      </c>
    </row>
    <row r="4" ht="36" customHeight="1" spans="1:4">
      <c r="A4" s="254" t="s">
        <v>2546</v>
      </c>
      <c r="B4" s="255">
        <v>25</v>
      </c>
      <c r="C4" s="255">
        <v>20</v>
      </c>
      <c r="D4" s="223">
        <f t="shared" ref="D4:D15" si="0">IF(B4&gt;0,C4/B4-1,IF(B4&lt;0,-(C4/B4-1),""))</f>
        <v>-0.2</v>
      </c>
    </row>
    <row r="5" ht="36" customHeight="1" spans="1:4">
      <c r="A5" s="254" t="s">
        <v>2577</v>
      </c>
      <c r="B5" s="255">
        <v>500</v>
      </c>
      <c r="C5" s="255">
        <v>400</v>
      </c>
      <c r="D5" s="223">
        <f t="shared" si="0"/>
        <v>-0.2</v>
      </c>
    </row>
    <row r="6" ht="36" customHeight="1" spans="1:4">
      <c r="A6" s="254" t="s">
        <v>2597</v>
      </c>
      <c r="B6" s="255"/>
      <c r="C6" s="255"/>
      <c r="D6" s="223" t="str">
        <f t="shared" si="0"/>
        <v/>
      </c>
    </row>
    <row r="7" ht="36" customHeight="1" spans="1:4">
      <c r="A7" s="256" t="s">
        <v>2609</v>
      </c>
      <c r="B7" s="255">
        <v>300</v>
      </c>
      <c r="C7" s="255">
        <f>2460-1485</f>
        <v>975</v>
      </c>
      <c r="D7" s="223">
        <f t="shared" si="0"/>
        <v>2.25</v>
      </c>
    </row>
    <row r="8" ht="36" customHeight="1" spans="1:4">
      <c r="A8" s="254" t="s">
        <v>2700</v>
      </c>
      <c r="B8" s="255">
        <v>750</v>
      </c>
      <c r="C8" s="255">
        <v>660</v>
      </c>
      <c r="D8" s="223">
        <f t="shared" si="0"/>
        <v>-0.12</v>
      </c>
    </row>
    <row r="9" ht="36" customHeight="1" spans="1:4">
      <c r="A9" s="254" t="s">
        <v>2733</v>
      </c>
      <c r="B9" s="255"/>
      <c r="C9" s="255"/>
      <c r="D9" s="223" t="str">
        <f t="shared" si="0"/>
        <v/>
      </c>
    </row>
    <row r="10" ht="36" customHeight="1" spans="1:4">
      <c r="A10" s="256" t="s">
        <v>2831</v>
      </c>
      <c r="B10" s="255"/>
      <c r="C10" s="255"/>
      <c r="D10" s="223" t="str">
        <f t="shared" si="0"/>
        <v/>
      </c>
    </row>
    <row r="11" ht="36" customHeight="1" spans="1:4">
      <c r="A11" s="254" t="s">
        <v>2838</v>
      </c>
      <c r="B11" s="255">
        <v>775</v>
      </c>
      <c r="C11" s="255">
        <v>405</v>
      </c>
      <c r="D11" s="223">
        <f t="shared" si="0"/>
        <v>-0.477</v>
      </c>
    </row>
    <row r="12" ht="36" customHeight="1" spans="1:4">
      <c r="A12" s="256" t="s">
        <v>2888</v>
      </c>
      <c r="B12" s="255"/>
      <c r="C12" s="255"/>
      <c r="D12" s="223" t="str">
        <f t="shared" si="0"/>
        <v/>
      </c>
    </row>
    <row r="13" ht="36" customHeight="1" spans="1:4">
      <c r="A13" s="256" t="s">
        <v>2921</v>
      </c>
      <c r="B13" s="255"/>
      <c r="C13" s="255"/>
      <c r="D13" s="223" t="str">
        <f t="shared" si="0"/>
        <v/>
      </c>
    </row>
    <row r="14" ht="36" customHeight="1" spans="1:4">
      <c r="A14" s="256" t="s">
        <v>2956</v>
      </c>
      <c r="B14" s="255"/>
      <c r="C14" s="255"/>
      <c r="D14" s="223" t="str">
        <f t="shared" si="0"/>
        <v/>
      </c>
    </row>
    <row r="15" ht="36" customHeight="1" spans="1:4">
      <c r="A15" s="257" t="s">
        <v>3021</v>
      </c>
      <c r="B15" s="258">
        <f>SUM(B4:B14)</f>
        <v>2350</v>
      </c>
      <c r="C15" s="258">
        <f>SUM(C4:C14)</f>
        <v>2460</v>
      </c>
      <c r="D15" s="259">
        <f t="shared" si="0"/>
        <v>0.047</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54"/>
  <sheetViews>
    <sheetView showGridLines="0" showZeros="0" view="pageBreakPreview" zoomScaleNormal="100" workbookViewId="0">
      <selection activeCell="E8" sqref="E8"/>
    </sheetView>
  </sheetViews>
  <sheetFormatPr defaultColWidth="9" defaultRowHeight="14.25" outlineLevelCol="3"/>
  <cols>
    <col min="1" max="1" width="50.775" style="217" customWidth="1"/>
    <col min="2" max="4" width="20.6333333333333" style="217" customWidth="1"/>
    <col min="5" max="5" width="13.775" style="217"/>
    <col min="6" max="16384" width="9" style="217"/>
  </cols>
  <sheetData>
    <row r="1" ht="45" customHeight="1" spans="1:4">
      <c r="A1" s="232" t="s">
        <v>3022</v>
      </c>
      <c r="B1" s="232"/>
      <c r="C1" s="232"/>
      <c r="D1" s="232"/>
    </row>
    <row r="2" ht="20.1" customHeight="1" spans="1:4">
      <c r="A2" s="233"/>
      <c r="B2" s="234"/>
      <c r="C2" s="235"/>
      <c r="D2" s="236" t="s">
        <v>3023</v>
      </c>
    </row>
    <row r="3" ht="45" customHeight="1" spans="1:4">
      <c r="A3" s="189" t="s">
        <v>3024</v>
      </c>
      <c r="B3" s="75" t="s">
        <v>4</v>
      </c>
      <c r="C3" s="75" t="s">
        <v>5</v>
      </c>
      <c r="D3" s="75" t="s">
        <v>6</v>
      </c>
    </row>
    <row r="4" ht="36" customHeight="1" spans="1:4">
      <c r="A4" s="159" t="s">
        <v>3025</v>
      </c>
      <c r="B4" s="237">
        <v>44</v>
      </c>
      <c r="C4" s="237">
        <v>61</v>
      </c>
      <c r="D4" s="223">
        <f>IF(B4&gt;0,C4/B4-1,IF(B4&lt;0,-(C4/B4-1),""))</f>
        <v>0.386</v>
      </c>
    </row>
    <row r="5" ht="36" customHeight="1" spans="1:4">
      <c r="A5" s="226" t="s">
        <v>3026</v>
      </c>
      <c r="B5" s="238"/>
      <c r="C5" s="239"/>
      <c r="D5" s="223" t="str">
        <f t="shared" ref="D5:D20" si="0">IF(B5&gt;0,C5/B5-1,IF(B5&lt;0,-(C5/B5-1),""))</f>
        <v/>
      </c>
    </row>
    <row r="6" ht="36" customHeight="1" spans="1:4">
      <c r="A6" s="226" t="s">
        <v>3027</v>
      </c>
      <c r="B6" s="238"/>
      <c r="C6" s="238"/>
      <c r="D6" s="223" t="str">
        <f t="shared" si="0"/>
        <v/>
      </c>
    </row>
    <row r="7" ht="36" customHeight="1" spans="1:4">
      <c r="A7" s="226" t="s">
        <v>3028</v>
      </c>
      <c r="B7" s="240"/>
      <c r="C7" s="239"/>
      <c r="D7" s="223" t="str">
        <f t="shared" si="0"/>
        <v/>
      </c>
    </row>
    <row r="8" ht="36" customHeight="1" spans="1:4">
      <c r="A8" s="226" t="s">
        <v>3029</v>
      </c>
      <c r="B8" s="238"/>
      <c r="C8" s="239"/>
      <c r="D8" s="223" t="str">
        <f t="shared" si="0"/>
        <v/>
      </c>
    </row>
    <row r="9" ht="36" customHeight="1" spans="1:4">
      <c r="A9" s="226" t="s">
        <v>3030</v>
      </c>
      <c r="B9" s="240"/>
      <c r="C9" s="239"/>
      <c r="D9" s="223" t="str">
        <f t="shared" si="0"/>
        <v/>
      </c>
    </row>
    <row r="10" ht="36" customHeight="1" spans="1:4">
      <c r="A10" s="226" t="s">
        <v>3031</v>
      </c>
      <c r="B10" s="238"/>
      <c r="C10" s="239"/>
      <c r="D10" s="223" t="str">
        <f t="shared" si="0"/>
        <v/>
      </c>
    </row>
    <row r="11" ht="36" customHeight="1" spans="1:4">
      <c r="A11" s="226" t="s">
        <v>3032</v>
      </c>
      <c r="B11" s="238"/>
      <c r="C11" s="239"/>
      <c r="D11" s="223" t="str">
        <f t="shared" si="0"/>
        <v/>
      </c>
    </row>
    <row r="12" ht="36" customHeight="1" spans="1:4">
      <c r="A12" s="226" t="s">
        <v>3033</v>
      </c>
      <c r="B12" s="238"/>
      <c r="C12" s="239"/>
      <c r="D12" s="223" t="str">
        <f t="shared" si="0"/>
        <v/>
      </c>
    </row>
    <row r="13" ht="36" customHeight="1" spans="1:4">
      <c r="A13" s="226" t="s">
        <v>3034</v>
      </c>
      <c r="B13" s="241"/>
      <c r="C13" s="238"/>
      <c r="D13" s="223" t="str">
        <f t="shared" si="0"/>
        <v/>
      </c>
    </row>
    <row r="14" ht="36" customHeight="1" spans="1:4">
      <c r="A14" s="226" t="s">
        <v>3035</v>
      </c>
      <c r="B14" s="241"/>
      <c r="C14" s="239"/>
      <c r="D14" s="223" t="str">
        <f t="shared" si="0"/>
        <v/>
      </c>
    </row>
    <row r="15" ht="36" customHeight="1" spans="1:4">
      <c r="A15" s="226" t="s">
        <v>3036</v>
      </c>
      <c r="B15" s="241"/>
      <c r="C15" s="242"/>
      <c r="D15" s="223" t="str">
        <f t="shared" si="0"/>
        <v/>
      </c>
    </row>
    <row r="16" ht="36" customHeight="1" spans="1:4">
      <c r="A16" s="226" t="s">
        <v>3037</v>
      </c>
      <c r="B16" s="241"/>
      <c r="C16" s="242"/>
      <c r="D16" s="223" t="str">
        <f t="shared" si="0"/>
        <v/>
      </c>
    </row>
    <row r="17" ht="36" customHeight="1" spans="1:4">
      <c r="A17" s="226" t="s">
        <v>3038</v>
      </c>
      <c r="B17" s="238"/>
      <c r="C17" s="239"/>
      <c r="D17" s="223" t="str">
        <f t="shared" si="0"/>
        <v/>
      </c>
    </row>
    <row r="18" ht="36" customHeight="1" spans="1:4">
      <c r="A18" s="226" t="s">
        <v>3039</v>
      </c>
      <c r="B18" s="241"/>
      <c r="C18" s="242"/>
      <c r="D18" s="223" t="str">
        <f t="shared" si="0"/>
        <v/>
      </c>
    </row>
    <row r="19" ht="36" customHeight="1" spans="1:4">
      <c r="A19" s="226" t="s">
        <v>3040</v>
      </c>
      <c r="B19" s="241"/>
      <c r="C19" s="242"/>
      <c r="D19" s="223" t="str">
        <f t="shared" si="0"/>
        <v/>
      </c>
    </row>
    <row r="20" ht="36" customHeight="1" spans="1:4">
      <c r="A20" s="226" t="s">
        <v>3041</v>
      </c>
      <c r="B20" s="238"/>
      <c r="C20" s="242"/>
      <c r="D20" s="117" t="str">
        <f t="shared" si="0"/>
        <v/>
      </c>
    </row>
    <row r="21" ht="36" customHeight="1" spans="1:4">
      <c r="A21" s="226" t="s">
        <v>3042</v>
      </c>
      <c r="B21" s="241">
        <v>44</v>
      </c>
      <c r="C21" s="239">
        <v>61</v>
      </c>
      <c r="D21" s="223">
        <f t="shared" ref="D21:D39" si="1">IF(B21&gt;0,C21/B21-1,IF(B21&lt;0,-(C21/B21-1),""))</f>
        <v>0.386</v>
      </c>
    </row>
    <row r="22" ht="36" customHeight="1" spans="1:4">
      <c r="A22" s="226" t="s">
        <v>3043</v>
      </c>
      <c r="B22" s="241"/>
      <c r="C22" s="239">
        <v>40</v>
      </c>
      <c r="D22" s="223" t="str">
        <f t="shared" si="1"/>
        <v/>
      </c>
    </row>
    <row r="23" ht="36" customHeight="1" spans="1:4">
      <c r="A23" s="159" t="s">
        <v>3044</v>
      </c>
      <c r="B23" s="237"/>
      <c r="C23" s="237"/>
      <c r="D23" s="223" t="str">
        <f t="shared" si="1"/>
        <v/>
      </c>
    </row>
    <row r="24" ht="36" customHeight="1" spans="1:4">
      <c r="A24" s="175" t="s">
        <v>3045</v>
      </c>
      <c r="B24" s="241"/>
      <c r="C24" s="239">
        <v>40</v>
      </c>
      <c r="D24" s="223" t="str">
        <f t="shared" si="1"/>
        <v/>
      </c>
    </row>
    <row r="25" ht="36" customHeight="1" spans="1:4">
      <c r="A25" s="175" t="s">
        <v>3046</v>
      </c>
      <c r="B25" s="241"/>
      <c r="C25" s="239"/>
      <c r="D25" s="223" t="str">
        <f t="shared" si="1"/>
        <v/>
      </c>
    </row>
    <row r="26" ht="36" customHeight="1" spans="1:4">
      <c r="A26" s="175" t="s">
        <v>3047</v>
      </c>
      <c r="B26" s="241"/>
      <c r="C26" s="239"/>
      <c r="D26" s="223" t="str">
        <f t="shared" si="1"/>
        <v/>
      </c>
    </row>
    <row r="27" ht="36" customHeight="1" spans="1:4">
      <c r="A27" s="175" t="s">
        <v>3048</v>
      </c>
      <c r="B27" s="241"/>
      <c r="C27" s="239"/>
      <c r="D27" s="223" t="str">
        <f t="shared" si="1"/>
        <v/>
      </c>
    </row>
    <row r="28" ht="36" customHeight="1" spans="1:4">
      <c r="A28" s="159" t="s">
        <v>3049</v>
      </c>
      <c r="B28" s="237"/>
      <c r="C28" s="237"/>
      <c r="D28" s="223" t="str">
        <f t="shared" si="1"/>
        <v/>
      </c>
    </row>
    <row r="29" ht="36" customHeight="1" spans="1:4">
      <c r="A29" s="175" t="s">
        <v>3050</v>
      </c>
      <c r="B29" s="241"/>
      <c r="C29" s="239"/>
      <c r="D29" s="223" t="str">
        <f t="shared" si="1"/>
        <v/>
      </c>
    </row>
    <row r="30" ht="36" customHeight="1" spans="1:4">
      <c r="A30" s="175" t="s">
        <v>3051</v>
      </c>
      <c r="B30" s="238"/>
      <c r="C30" s="239"/>
      <c r="D30" s="223" t="str">
        <f t="shared" si="1"/>
        <v/>
      </c>
    </row>
    <row r="31" ht="36" customHeight="1" spans="1:4">
      <c r="A31" s="175" t="s">
        <v>3052</v>
      </c>
      <c r="B31" s="241"/>
      <c r="C31" s="239"/>
      <c r="D31" s="223" t="str">
        <f t="shared" si="1"/>
        <v/>
      </c>
    </row>
    <row r="32" ht="36" customHeight="1" spans="1:4">
      <c r="A32" s="159" t="s">
        <v>3053</v>
      </c>
      <c r="B32" s="237"/>
      <c r="C32" s="237"/>
      <c r="D32" s="223" t="str">
        <f t="shared" si="1"/>
        <v/>
      </c>
    </row>
    <row r="33" ht="36" customHeight="1" spans="1:4">
      <c r="A33" s="175" t="s">
        <v>3054</v>
      </c>
      <c r="B33" s="238"/>
      <c r="C33" s="243"/>
      <c r="D33" s="223" t="str">
        <f t="shared" si="1"/>
        <v/>
      </c>
    </row>
    <row r="34" ht="36" customHeight="1" spans="1:4">
      <c r="A34" s="175" t="s">
        <v>3055</v>
      </c>
      <c r="B34" s="241"/>
      <c r="C34" s="243"/>
      <c r="D34" s="223" t="str">
        <f t="shared" si="1"/>
        <v/>
      </c>
    </row>
    <row r="35" ht="36" customHeight="1" spans="1:4">
      <c r="A35" s="175" t="s">
        <v>3056</v>
      </c>
      <c r="B35" s="241"/>
      <c r="C35" s="242"/>
      <c r="D35" s="223" t="str">
        <f t="shared" si="1"/>
        <v/>
      </c>
    </row>
    <row r="36" ht="36" customHeight="1" spans="1:4">
      <c r="A36" s="159" t="s">
        <v>3057</v>
      </c>
      <c r="B36" s="244">
        <v>10</v>
      </c>
      <c r="C36" s="245"/>
      <c r="D36" s="223">
        <f t="shared" si="1"/>
        <v>-1</v>
      </c>
    </row>
    <row r="37" ht="36" customHeight="1" spans="1:4">
      <c r="A37" s="208" t="s">
        <v>3058</v>
      </c>
      <c r="B37" s="237">
        <v>10</v>
      </c>
      <c r="C37" s="237"/>
      <c r="D37" s="223">
        <f t="shared" si="1"/>
        <v>-1</v>
      </c>
    </row>
    <row r="38" ht="36" customHeight="1" spans="1:4">
      <c r="A38" s="246" t="s">
        <v>59</v>
      </c>
      <c r="B38" s="238"/>
      <c r="C38" s="243"/>
      <c r="D38" s="223" t="str">
        <f t="shared" si="1"/>
        <v/>
      </c>
    </row>
    <row r="39" ht="36" customHeight="1" spans="1:4">
      <c r="A39" s="211" t="s">
        <v>3059</v>
      </c>
      <c r="B39" s="237"/>
      <c r="C39" s="245"/>
      <c r="D39" s="223" t="str">
        <f t="shared" si="1"/>
        <v/>
      </c>
    </row>
    <row r="40" ht="25" customHeight="1" spans="1:4">
      <c r="A40" s="246" t="s">
        <v>3060</v>
      </c>
      <c r="B40" s="238"/>
      <c r="C40" s="243"/>
      <c r="D40" s="79"/>
    </row>
    <row r="41" ht="36" customHeight="1" spans="1:4">
      <c r="A41" s="208" t="s">
        <v>66</v>
      </c>
      <c r="B41" s="237">
        <v>54</v>
      </c>
      <c r="C41" s="245">
        <v>101</v>
      </c>
      <c r="D41" s="223">
        <f>IF(B41&gt;0,C41/B41-1,IF(B41&lt;0,-(C41/B41-1),""))</f>
        <v>0.87</v>
      </c>
    </row>
    <row r="42" spans="2:2">
      <c r="B42" s="231"/>
    </row>
    <row r="43" spans="2:3">
      <c r="B43" s="231"/>
      <c r="C43" s="231"/>
    </row>
    <row r="44" spans="2:2">
      <c r="B44" s="231"/>
    </row>
    <row r="45" spans="2:3">
      <c r="B45" s="231"/>
      <c r="C45" s="231"/>
    </row>
    <row r="46" spans="2:2">
      <c r="B46" s="231"/>
    </row>
    <row r="47" spans="2:2">
      <c r="B47" s="231"/>
    </row>
    <row r="48" spans="2:3">
      <c r="B48" s="231"/>
      <c r="C48" s="231"/>
    </row>
    <row r="49" spans="2:2">
      <c r="B49" s="231"/>
    </row>
    <row r="50" spans="2:2">
      <c r="B50" s="231"/>
    </row>
    <row r="51" spans="2:2">
      <c r="B51" s="231"/>
    </row>
    <row r="52" spans="2:2">
      <c r="B52" s="231"/>
    </row>
    <row r="53" spans="2:3">
      <c r="B53" s="231"/>
      <c r="C53" s="231"/>
    </row>
    <row r="54" spans="2:2">
      <c r="B54" s="231"/>
    </row>
  </sheetData>
  <autoFilter ref="A3:D41">
    <extLst/>
  </autoFilter>
  <mergeCells count="1">
    <mergeCell ref="A1:D1"/>
  </mergeCells>
  <conditionalFormatting sqref="E3:E39">
    <cfRule type="cellIs" dxfId="3" priority="2" stopIfTrue="1" operator="lessThanOrEqual">
      <formula>-1</formula>
    </cfRule>
  </conditionalFormatting>
  <conditionalFormatting sqref="E4:E7">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1"/>
  <sheetViews>
    <sheetView showGridLines="0" showZeros="0" view="pageBreakPreview" zoomScaleNormal="100" workbookViewId="0">
      <selection activeCell="G12" sqref="G12"/>
    </sheetView>
  </sheetViews>
  <sheetFormatPr defaultColWidth="9" defaultRowHeight="14.25" outlineLevelCol="3"/>
  <cols>
    <col min="1" max="1" width="50.775" style="184" customWidth="1"/>
    <col min="2" max="2" width="20.6333333333333" style="184" customWidth="1"/>
    <col min="3" max="3" width="20.6333333333333" style="217" customWidth="1"/>
    <col min="4" max="4" width="20.6333333333333" style="184" customWidth="1"/>
    <col min="5" max="16384" width="9" style="184"/>
  </cols>
  <sheetData>
    <row r="1" ht="45" customHeight="1" spans="1:4">
      <c r="A1" s="218" t="s">
        <v>3061</v>
      </c>
      <c r="B1" s="218"/>
      <c r="C1" s="218"/>
      <c r="D1" s="218"/>
    </row>
    <row r="2" ht="20.1" customHeight="1" spans="1:4">
      <c r="A2" s="219"/>
      <c r="B2" s="219"/>
      <c r="C2" s="219"/>
      <c r="D2" s="220" t="s">
        <v>1</v>
      </c>
    </row>
    <row r="3" ht="45" customHeight="1" spans="1:4">
      <c r="A3" s="221" t="s">
        <v>3</v>
      </c>
      <c r="B3" s="75" t="s">
        <v>4</v>
      </c>
      <c r="C3" s="75" t="s">
        <v>5</v>
      </c>
      <c r="D3" s="75" t="s">
        <v>6</v>
      </c>
    </row>
    <row r="4" ht="35.1" customHeight="1" spans="1:4">
      <c r="A4" s="159" t="s">
        <v>3062</v>
      </c>
      <c r="B4" s="222">
        <v>10</v>
      </c>
      <c r="C4" s="222"/>
      <c r="D4" s="223">
        <f t="shared" ref="D4:D15" si="0">IF(B4&gt;0,C4/B4-1,IF(B4&lt;0,-(C4/B4-1),""))</f>
        <v>-1</v>
      </c>
    </row>
    <row r="5" ht="35.1" customHeight="1" spans="1:4">
      <c r="A5" s="161" t="s">
        <v>3063</v>
      </c>
      <c r="B5" s="224"/>
      <c r="C5" s="224"/>
      <c r="D5" s="223" t="str">
        <f t="shared" si="0"/>
        <v/>
      </c>
    </row>
    <row r="6" ht="35.1" customHeight="1" spans="1:4">
      <c r="A6" s="161" t="s">
        <v>3064</v>
      </c>
      <c r="B6" s="224"/>
      <c r="C6" s="224"/>
      <c r="D6" s="223" t="str">
        <f t="shared" si="0"/>
        <v/>
      </c>
    </row>
    <row r="7" ht="35.1" customHeight="1" spans="1:4">
      <c r="A7" s="161" t="s">
        <v>3065</v>
      </c>
      <c r="B7" s="224">
        <v>10</v>
      </c>
      <c r="C7" s="224"/>
      <c r="D7" s="223">
        <f t="shared" si="0"/>
        <v>-1</v>
      </c>
    </row>
    <row r="8" ht="35.1" customHeight="1" spans="1:4">
      <c r="A8" s="161" t="s">
        <v>3066</v>
      </c>
      <c r="B8" s="224"/>
      <c r="C8" s="224"/>
      <c r="D8" s="223" t="str">
        <f t="shared" si="0"/>
        <v/>
      </c>
    </row>
    <row r="9" ht="35.1" customHeight="1" spans="1:4">
      <c r="A9" s="161" t="s">
        <v>3067</v>
      </c>
      <c r="B9" s="224"/>
      <c r="C9" s="224"/>
      <c r="D9" s="194" t="str">
        <f t="shared" si="0"/>
        <v/>
      </c>
    </row>
    <row r="10" ht="35.1" customHeight="1" spans="1:4">
      <c r="A10" s="161" t="s">
        <v>3068</v>
      </c>
      <c r="B10" s="225"/>
      <c r="C10" s="225"/>
      <c r="D10" s="223" t="str">
        <f t="shared" si="0"/>
        <v/>
      </c>
    </row>
    <row r="11" ht="35.1" customHeight="1" spans="1:4">
      <c r="A11" s="159" t="s">
        <v>3069</v>
      </c>
      <c r="B11" s="224"/>
      <c r="C11" s="224"/>
      <c r="D11" s="223" t="str">
        <f t="shared" si="0"/>
        <v/>
      </c>
    </row>
    <row r="12" ht="35.1" customHeight="1" spans="1:4">
      <c r="A12" s="161" t="s">
        <v>3070</v>
      </c>
      <c r="B12" s="224"/>
      <c r="C12" s="224"/>
      <c r="D12" s="223" t="str">
        <f t="shared" si="0"/>
        <v/>
      </c>
    </row>
    <row r="13" ht="35.1" customHeight="1" spans="1:4">
      <c r="A13" s="161" t="s">
        <v>3071</v>
      </c>
      <c r="B13" s="224"/>
      <c r="C13" s="224"/>
      <c r="D13" s="223" t="str">
        <f t="shared" si="0"/>
        <v/>
      </c>
    </row>
    <row r="14" ht="35.1" customHeight="1" spans="1:4">
      <c r="A14" s="161" t="s">
        <v>3072</v>
      </c>
      <c r="B14" s="225"/>
      <c r="C14" s="225"/>
      <c r="D14" s="194" t="str">
        <f t="shared" si="0"/>
        <v/>
      </c>
    </row>
    <row r="15" ht="35.1" customHeight="1" spans="1:4">
      <c r="A15" s="161" t="s">
        <v>3073</v>
      </c>
      <c r="B15" s="224"/>
      <c r="C15" s="224"/>
      <c r="D15" s="194" t="str">
        <f t="shared" si="0"/>
        <v/>
      </c>
    </row>
    <row r="16" ht="35.1" customHeight="1" spans="1:4">
      <c r="A16" s="161" t="s">
        <v>3074</v>
      </c>
      <c r="B16" s="225"/>
      <c r="C16" s="225"/>
      <c r="D16" s="223" t="str">
        <f t="shared" ref="D16:D24" si="1">IF(B16&gt;0,C16/B16-1,IF(B16&lt;0,-(C16/B16-1),""))</f>
        <v/>
      </c>
    </row>
    <row r="17" s="216" customFormat="1" ht="35.1" customHeight="1" spans="1:4">
      <c r="A17" s="159" t="s">
        <v>3075</v>
      </c>
      <c r="B17" s="224"/>
      <c r="C17" s="224"/>
      <c r="D17" s="223" t="str">
        <f t="shared" si="1"/>
        <v/>
      </c>
    </row>
    <row r="18" ht="35.1" customHeight="1" spans="1:4">
      <c r="A18" s="161" t="s">
        <v>3076</v>
      </c>
      <c r="B18" s="225"/>
      <c r="C18" s="225"/>
      <c r="D18" s="223" t="str">
        <f t="shared" si="1"/>
        <v/>
      </c>
    </row>
    <row r="19" ht="35.1" customHeight="1" spans="1:4">
      <c r="A19" s="159" t="s">
        <v>3077</v>
      </c>
      <c r="B19" s="224"/>
      <c r="C19" s="224"/>
      <c r="D19" s="223" t="str">
        <f t="shared" si="1"/>
        <v/>
      </c>
    </row>
    <row r="20" ht="35.1" customHeight="1" spans="1:4">
      <c r="A20" s="226" t="s">
        <v>3078</v>
      </c>
      <c r="B20" s="225"/>
      <c r="C20" s="225"/>
      <c r="D20" s="223" t="str">
        <f t="shared" si="1"/>
        <v/>
      </c>
    </row>
    <row r="21" ht="35.1" customHeight="1" spans="1:4">
      <c r="A21" s="159" t="s">
        <v>3079</v>
      </c>
      <c r="B21" s="225"/>
      <c r="C21" s="225">
        <v>101</v>
      </c>
      <c r="D21" s="223" t="str">
        <f t="shared" si="1"/>
        <v/>
      </c>
    </row>
    <row r="22" ht="35.1" customHeight="1" spans="1:4">
      <c r="A22" s="161" t="s">
        <v>3080</v>
      </c>
      <c r="B22" s="227"/>
      <c r="C22" s="227">
        <v>101</v>
      </c>
      <c r="D22" s="223" t="str">
        <f t="shared" si="1"/>
        <v/>
      </c>
    </row>
    <row r="23" ht="35.1" customHeight="1" spans="1:4">
      <c r="A23" s="208" t="s">
        <v>3081</v>
      </c>
      <c r="B23" s="228"/>
      <c r="C23" s="228"/>
      <c r="D23" s="223" t="str">
        <f t="shared" si="1"/>
        <v/>
      </c>
    </row>
    <row r="24" ht="35.1" customHeight="1" spans="1:4">
      <c r="A24" s="229" t="s">
        <v>119</v>
      </c>
      <c r="B24" s="230"/>
      <c r="C24" s="230"/>
      <c r="D24" s="223" t="str">
        <f t="shared" si="1"/>
        <v/>
      </c>
    </row>
    <row r="25" ht="35.1" customHeight="1" spans="1:4">
      <c r="A25" s="229" t="s">
        <v>3082</v>
      </c>
      <c r="B25" s="230"/>
      <c r="C25" s="230"/>
      <c r="D25" s="223"/>
    </row>
    <row r="26" ht="35.1" customHeight="1" spans="1:4">
      <c r="A26" s="229" t="s">
        <v>3083</v>
      </c>
      <c r="B26" s="230">
        <v>44</v>
      </c>
      <c r="C26" s="230"/>
      <c r="D26" s="223">
        <f>IF(B26&gt;0,C26/B26-1,IF(B26&lt;0,-(C26/B26-1),""))</f>
        <v>-1</v>
      </c>
    </row>
    <row r="27" ht="35.1" customHeight="1" spans="1:4">
      <c r="A27" s="229" t="s">
        <v>3084</v>
      </c>
      <c r="B27" s="230"/>
      <c r="C27" s="230"/>
      <c r="D27" s="223" t="str">
        <f>IF(B27&gt;0,C27/B27-1,IF(B27&lt;0,-(C27/B27-1),""))</f>
        <v/>
      </c>
    </row>
    <row r="28" ht="35.1" customHeight="1" spans="1:4">
      <c r="A28" s="229" t="s">
        <v>126</v>
      </c>
      <c r="B28" s="230">
        <v>54</v>
      </c>
      <c r="C28" s="230">
        <v>101</v>
      </c>
      <c r="D28" s="223">
        <f>IF(B28&gt;0,C28/B28-1,IF(B28&lt;0,-(C28/B28-1),""))</f>
        <v>0.87</v>
      </c>
    </row>
    <row r="29" spans="2:2">
      <c r="B29" s="214"/>
    </row>
    <row r="30" spans="2:3">
      <c r="B30" s="214"/>
      <c r="C30" s="231"/>
    </row>
    <row r="31" spans="2:2">
      <c r="B31" s="214"/>
    </row>
    <row r="32" spans="2:3">
      <c r="B32" s="214"/>
      <c r="C32" s="231"/>
    </row>
    <row r="33" spans="2:2">
      <c r="B33" s="214"/>
    </row>
    <row r="34" spans="2:2">
      <c r="B34" s="214"/>
    </row>
    <row r="35" spans="2:3">
      <c r="B35" s="214"/>
      <c r="C35" s="231"/>
    </row>
    <row r="36" spans="2:2">
      <c r="B36" s="214"/>
    </row>
    <row r="37" spans="2:2">
      <c r="B37" s="214"/>
    </row>
    <row r="38" spans="2:2">
      <c r="B38" s="214"/>
    </row>
    <row r="39" spans="2:2">
      <c r="B39" s="214"/>
    </row>
    <row r="40" spans="2:3">
      <c r="B40" s="214"/>
      <c r="C40" s="231"/>
    </row>
    <row r="41" spans="2:2">
      <c r="B41" s="214"/>
    </row>
  </sheetData>
  <autoFilter ref="A3:D28">
    <extLst/>
  </autoFilter>
  <mergeCells count="1">
    <mergeCell ref="A1:D1"/>
  </mergeCells>
  <conditionalFormatting sqref="D14:D15 D9">
    <cfRule type="cellIs" dxfId="3" priority="6"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8"/>
  <sheetViews>
    <sheetView showGridLines="0" showZeros="0" view="pageBreakPreview" zoomScaleNormal="100" workbookViewId="0">
      <selection activeCell="G11" sqref="G11"/>
    </sheetView>
  </sheetViews>
  <sheetFormatPr defaultColWidth="9" defaultRowHeight="20.25" outlineLevelCol="3"/>
  <cols>
    <col min="1" max="1" width="52.6666666666667" style="184" customWidth="1"/>
    <col min="2" max="2" width="20.6333333333333" style="184" customWidth="1"/>
    <col min="3" max="3" width="20.6333333333333" style="185" customWidth="1"/>
    <col min="4" max="4" width="20.6333333333333" style="184" customWidth="1"/>
    <col min="5" max="16384" width="9" style="184"/>
  </cols>
  <sheetData>
    <row r="1" ht="45" customHeight="1" spans="1:4">
      <c r="A1" s="166" t="s">
        <v>3085</v>
      </c>
      <c r="B1" s="166"/>
      <c r="C1" s="186"/>
      <c r="D1" s="166"/>
    </row>
    <row r="2" ht="20.1" customHeight="1" spans="1:4">
      <c r="A2" s="167"/>
      <c r="B2" s="167"/>
      <c r="C2" s="187"/>
      <c r="D2" s="188" t="s">
        <v>1</v>
      </c>
    </row>
    <row r="3" ht="45" customHeight="1" spans="1:4">
      <c r="A3" s="189" t="s">
        <v>3024</v>
      </c>
      <c r="B3" s="75" t="s">
        <v>4</v>
      </c>
      <c r="C3" s="190" t="s">
        <v>5</v>
      </c>
      <c r="D3" s="75" t="s">
        <v>6</v>
      </c>
    </row>
    <row r="4" ht="36" customHeight="1" spans="1:4">
      <c r="A4" s="159" t="s">
        <v>3086</v>
      </c>
      <c r="B4" s="98">
        <v>44</v>
      </c>
      <c r="C4" s="191">
        <v>61</v>
      </c>
      <c r="D4" s="79"/>
    </row>
    <row r="5" ht="36" customHeight="1" spans="1:4">
      <c r="A5" s="192" t="s">
        <v>3026</v>
      </c>
      <c r="B5" s="98"/>
      <c r="C5" s="193"/>
      <c r="D5" s="79"/>
    </row>
    <row r="6" ht="36" customHeight="1" spans="1:4">
      <c r="A6" s="175" t="s">
        <v>3027</v>
      </c>
      <c r="B6" s="172"/>
      <c r="C6" s="193"/>
      <c r="D6" s="194" t="str">
        <f>IF(B6&gt;0,C6/B6-1,IF(B6&lt;0,-(C6/B6-1),""))</f>
        <v/>
      </c>
    </row>
    <row r="7" ht="36" customHeight="1" spans="1:4">
      <c r="A7" s="175" t="s">
        <v>3028</v>
      </c>
      <c r="B7" s="195"/>
      <c r="C7" s="193"/>
      <c r="D7" s="79"/>
    </row>
    <row r="8" ht="36" customHeight="1" spans="1:4">
      <c r="A8" s="175" t="s">
        <v>3029</v>
      </c>
      <c r="B8" s="196"/>
      <c r="C8" s="193">
        <v>0</v>
      </c>
      <c r="D8" s="194" t="str">
        <f>IF(B8&gt;0,C8/B8-1,IF(B8&lt;0,-(C8/B8-1),""))</f>
        <v/>
      </c>
    </row>
    <row r="9" ht="36" customHeight="1" spans="1:4">
      <c r="A9" s="175" t="s">
        <v>3030</v>
      </c>
      <c r="B9" s="195"/>
      <c r="C9" s="193"/>
      <c r="D9" s="79"/>
    </row>
    <row r="10" ht="36" customHeight="1" spans="1:4">
      <c r="A10" s="175" t="s">
        <v>3033</v>
      </c>
      <c r="B10" s="196"/>
      <c r="C10" s="193"/>
      <c r="D10" s="79"/>
    </row>
    <row r="11" ht="36" customHeight="1" spans="1:4">
      <c r="A11" s="175" t="s">
        <v>3034</v>
      </c>
      <c r="B11" s="196"/>
      <c r="C11" s="197"/>
      <c r="D11" s="79"/>
    </row>
    <row r="12" ht="36" customHeight="1" spans="1:4">
      <c r="A12" s="175" t="s">
        <v>3035</v>
      </c>
      <c r="B12" s="195"/>
      <c r="C12" s="198"/>
      <c r="D12" s="79"/>
    </row>
    <row r="13" ht="36" customHeight="1" spans="1:4">
      <c r="A13" s="175" t="s">
        <v>3036</v>
      </c>
      <c r="B13" s="195"/>
      <c r="C13" s="193"/>
      <c r="D13" s="79"/>
    </row>
    <row r="14" ht="36" customHeight="1" spans="1:4">
      <c r="A14" s="192" t="s">
        <v>3032</v>
      </c>
      <c r="B14" s="195"/>
      <c r="C14" s="193"/>
      <c r="D14" s="79"/>
    </row>
    <row r="15" ht="36" customHeight="1" spans="1:4">
      <c r="A15" s="192" t="s">
        <v>3087</v>
      </c>
      <c r="B15" s="195"/>
      <c r="C15" s="197"/>
      <c r="D15" s="79"/>
    </row>
    <row r="16" ht="36" customHeight="1" spans="1:4">
      <c r="A16" s="175" t="s">
        <v>3038</v>
      </c>
      <c r="B16" s="195"/>
      <c r="C16" s="193"/>
      <c r="D16" s="79"/>
    </row>
    <row r="17" ht="36" customHeight="1" spans="1:4">
      <c r="A17" s="175" t="s">
        <v>3039</v>
      </c>
      <c r="B17" s="195"/>
      <c r="C17" s="193"/>
      <c r="D17" s="79"/>
    </row>
    <row r="18" ht="36" customHeight="1" spans="1:4">
      <c r="A18" s="175" t="s">
        <v>3040</v>
      </c>
      <c r="B18" s="195"/>
      <c r="C18" s="193"/>
      <c r="D18" s="79"/>
    </row>
    <row r="19" ht="36" customHeight="1" spans="1:4">
      <c r="A19" s="175" t="s">
        <v>3042</v>
      </c>
      <c r="B19" s="196"/>
      <c r="C19" s="193"/>
      <c r="D19" s="194" t="str">
        <f>IF(B19&gt;0,C19/B19-1,IF(B19&lt;0,-(C19/B19-1),""))</f>
        <v/>
      </c>
    </row>
    <row r="20" ht="36" customHeight="1" spans="1:4">
      <c r="A20" s="175" t="s">
        <v>3043</v>
      </c>
      <c r="B20" s="195">
        <v>44</v>
      </c>
      <c r="C20" s="193">
        <v>61</v>
      </c>
      <c r="D20" s="79"/>
    </row>
    <row r="21" ht="36" customHeight="1" spans="1:4">
      <c r="A21" s="159" t="s">
        <v>3088</v>
      </c>
      <c r="B21" s="199"/>
      <c r="C21" s="200">
        <v>40</v>
      </c>
      <c r="D21" s="79"/>
    </row>
    <row r="22" ht="36" customHeight="1" spans="1:4">
      <c r="A22" s="175" t="s">
        <v>3045</v>
      </c>
      <c r="B22" s="201"/>
      <c r="C22" s="202"/>
      <c r="D22" s="79"/>
    </row>
    <row r="23" ht="36" customHeight="1" spans="1:4">
      <c r="A23" s="175" t="s">
        <v>3046</v>
      </c>
      <c r="B23" s="201">
        <v>0</v>
      </c>
      <c r="C23" s="202"/>
      <c r="D23" s="203" t="str">
        <f>IF(B23&gt;0,C23/B23-1,IF(B23&lt;0,-(C23/B23-1),""))</f>
        <v/>
      </c>
    </row>
    <row r="24" ht="36" customHeight="1" spans="1:4">
      <c r="A24" s="159" t="s">
        <v>3089</v>
      </c>
      <c r="B24" s="171"/>
      <c r="C24" s="204">
        <v>0</v>
      </c>
      <c r="D24" s="194" t="str">
        <f>IF(B24&gt;0,C24/B24-1,IF(B24&lt;0,-(C24/B24-1),""))</f>
        <v/>
      </c>
    </row>
    <row r="25" ht="36" customHeight="1" spans="1:4">
      <c r="A25" s="175" t="s">
        <v>3090</v>
      </c>
      <c r="B25" s="172"/>
      <c r="C25" s="205"/>
      <c r="D25" s="194" t="str">
        <f>IF(B25&gt;0,C25/B25-1,IF(B25&lt;0,-(C25/B25-1),""))</f>
        <v/>
      </c>
    </row>
    <row r="26" ht="36" customHeight="1" spans="1:4">
      <c r="A26" s="175" t="s">
        <v>3091</v>
      </c>
      <c r="B26" s="172"/>
      <c r="C26" s="205"/>
      <c r="D26" s="194" t="str">
        <f>IF(B26&gt;0,C26/B26-1,IF(B26&lt;0,-(C26/B26-1),""))</f>
        <v/>
      </c>
    </row>
    <row r="27" ht="36" customHeight="1" spans="1:4">
      <c r="A27" s="175" t="s">
        <v>3092</v>
      </c>
      <c r="B27" s="116"/>
      <c r="C27" s="202">
        <v>0</v>
      </c>
      <c r="D27" s="194" t="str">
        <f>IF(B27&gt;0,C27/B27-1,IF(B27&lt;0,-(C27/B27-1),""))</f>
        <v/>
      </c>
    </row>
    <row r="28" ht="36" customHeight="1" spans="1:4">
      <c r="A28" s="159" t="s">
        <v>3093</v>
      </c>
      <c r="B28" s="171"/>
      <c r="C28" s="204"/>
      <c r="D28" s="79"/>
    </row>
    <row r="29" ht="36" customHeight="1" spans="1:4">
      <c r="A29" s="175" t="s">
        <v>3055</v>
      </c>
      <c r="B29" s="116"/>
      <c r="C29" s="206"/>
      <c r="D29" s="79"/>
    </row>
    <row r="30" ht="36" customHeight="1" spans="1:4">
      <c r="A30" s="159" t="s">
        <v>3094</v>
      </c>
      <c r="B30" s="181"/>
      <c r="C30" s="207"/>
      <c r="D30" s="79"/>
    </row>
    <row r="31" ht="36" customHeight="1" spans="1:4">
      <c r="A31" s="208" t="s">
        <v>3095</v>
      </c>
      <c r="B31" s="98">
        <v>10</v>
      </c>
      <c r="C31" s="209"/>
      <c r="D31" s="79"/>
    </row>
    <row r="32" ht="36" customHeight="1" spans="1:4">
      <c r="A32" s="210" t="s">
        <v>59</v>
      </c>
      <c r="B32" s="171">
        <v>10</v>
      </c>
      <c r="C32" s="204"/>
      <c r="D32" s="79"/>
    </row>
    <row r="33" ht="36" customHeight="1" spans="1:4">
      <c r="A33" s="211" t="s">
        <v>3059</v>
      </c>
      <c r="B33" s="212"/>
      <c r="C33" s="204"/>
      <c r="D33" s="79"/>
    </row>
    <row r="34" ht="36" customHeight="1" spans="1:4">
      <c r="A34" s="210" t="s">
        <v>3060</v>
      </c>
      <c r="B34" s="98"/>
      <c r="C34" s="209"/>
      <c r="D34" s="213"/>
    </row>
    <row r="35" ht="36" customHeight="1" spans="1:4">
      <c r="A35" s="176" t="s">
        <v>66</v>
      </c>
      <c r="B35" s="98">
        <v>54</v>
      </c>
      <c r="C35" s="209">
        <v>101</v>
      </c>
      <c r="D35" s="79"/>
    </row>
    <row r="36" spans="2:2">
      <c r="B36" s="214"/>
    </row>
    <row r="37" spans="2:2">
      <c r="B37" s="215"/>
    </row>
    <row r="38" spans="2:2">
      <c r="B38" s="214"/>
    </row>
    <row r="39" spans="2:2">
      <c r="B39" s="215"/>
    </row>
    <row r="40" spans="2:2">
      <c r="B40" s="214"/>
    </row>
    <row r="41" spans="2:2">
      <c r="B41" s="214"/>
    </row>
    <row r="42" spans="2:2">
      <c r="B42" s="215"/>
    </row>
    <row r="43" spans="2:2">
      <c r="B43" s="214"/>
    </row>
    <row r="44" spans="2:2">
      <c r="B44" s="214"/>
    </row>
    <row r="45" spans="2:2">
      <c r="B45" s="214"/>
    </row>
    <row r="46" spans="2:2">
      <c r="B46" s="214"/>
    </row>
    <row r="47" spans="2:2">
      <c r="B47" s="215"/>
    </row>
    <row r="48" spans="2:2">
      <c r="B48" s="214"/>
    </row>
  </sheetData>
  <autoFilter ref="A3:D35">
    <extLst/>
  </autoFilter>
  <mergeCells count="1">
    <mergeCell ref="A1:D1"/>
  </mergeCells>
  <conditionalFormatting sqref="D34 D23">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4"/>
  <sheetViews>
    <sheetView showGridLines="0" showZeros="0" view="pageBreakPreview" zoomScaleNormal="100" workbookViewId="0">
      <selection activeCell="G10" sqref="G10"/>
    </sheetView>
  </sheetViews>
  <sheetFormatPr defaultColWidth="9" defaultRowHeight="13.5" outlineLevelCol="3"/>
  <cols>
    <col min="1" max="1" width="50.775" customWidth="1"/>
    <col min="2" max="4" width="20.6333333333333" customWidth="1"/>
  </cols>
  <sheetData>
    <row r="1" ht="45" customHeight="1" spans="1:4">
      <c r="A1" s="166" t="s">
        <v>3096</v>
      </c>
      <c r="B1" s="166"/>
      <c r="C1" s="166"/>
      <c r="D1" s="166"/>
    </row>
    <row r="2" ht="20.1" customHeight="1" spans="1:4">
      <c r="A2" s="167"/>
      <c r="B2" s="167"/>
      <c r="C2" s="168"/>
      <c r="D2" s="169" t="s">
        <v>1</v>
      </c>
    </row>
    <row r="3" ht="45" customHeight="1" spans="1:4">
      <c r="A3" s="170" t="s">
        <v>3097</v>
      </c>
      <c r="B3" s="75" t="s">
        <v>4</v>
      </c>
      <c r="C3" s="75" t="s">
        <v>5</v>
      </c>
      <c r="D3" s="75" t="s">
        <v>6</v>
      </c>
    </row>
    <row r="4" ht="36" customHeight="1" spans="1:4">
      <c r="A4" s="159" t="s">
        <v>3062</v>
      </c>
      <c r="B4" s="171">
        <v>10</v>
      </c>
      <c r="C4" s="171"/>
      <c r="D4" s="79"/>
    </row>
    <row r="5" ht="36" customHeight="1" spans="1:4">
      <c r="A5" s="161" t="s">
        <v>3098</v>
      </c>
      <c r="B5" s="172"/>
      <c r="C5" s="172"/>
      <c r="D5" s="79"/>
    </row>
    <row r="6" ht="36" customHeight="1" spans="1:4">
      <c r="A6" s="161" t="s">
        <v>3068</v>
      </c>
      <c r="B6" s="172"/>
      <c r="C6" s="172"/>
      <c r="D6" s="173" t="str">
        <f>IF(B6&gt;0,C6/B6-1,IF(B6&lt;0,-(C6/B6-1),""))</f>
        <v/>
      </c>
    </row>
    <row r="7" ht="36" customHeight="1" spans="1:4">
      <c r="A7" s="159" t="s">
        <v>3069</v>
      </c>
      <c r="B7" s="171"/>
      <c r="C7" s="171"/>
      <c r="D7" s="79"/>
    </row>
    <row r="8" ht="36" customHeight="1" spans="1:4">
      <c r="A8" s="161" t="s">
        <v>3070</v>
      </c>
      <c r="B8" s="172"/>
      <c r="C8" s="172"/>
      <c r="D8" s="79"/>
    </row>
    <row r="9" ht="36" customHeight="1" spans="1:4">
      <c r="A9" s="161" t="s">
        <v>3074</v>
      </c>
      <c r="B9" s="172"/>
      <c r="C9" s="172"/>
      <c r="D9" s="79"/>
    </row>
    <row r="10" ht="36" customHeight="1" spans="1:4">
      <c r="A10" s="159" t="s">
        <v>3075</v>
      </c>
      <c r="B10" s="171">
        <v>0</v>
      </c>
      <c r="C10" s="171">
        <v>0</v>
      </c>
      <c r="D10" s="174" t="str">
        <f>IF(B10&gt;0,C10/B10-1,IF(B10&lt;0,-(C10/B10-1),""))</f>
        <v/>
      </c>
    </row>
    <row r="11" ht="36" customHeight="1" spans="1:4">
      <c r="A11" s="161" t="s">
        <v>3076</v>
      </c>
      <c r="B11" s="172"/>
      <c r="C11" s="172"/>
      <c r="D11" s="173" t="str">
        <f>IF(B11&gt;0,C11/B11-1,IF(B11&lt;0,-(C11/B11-1),""))</f>
        <v/>
      </c>
    </row>
    <row r="12" ht="36" customHeight="1" spans="1:4">
      <c r="A12" s="159" t="s">
        <v>3077</v>
      </c>
      <c r="B12" s="171"/>
      <c r="C12" s="171"/>
      <c r="D12" s="174" t="str">
        <f>IF(B12&gt;0,C12/B12-1,IF(B12&lt;0,-(C12/B12-1),""))</f>
        <v/>
      </c>
    </row>
    <row r="13" ht="36" customHeight="1" spans="1:4">
      <c r="A13" s="175" t="s">
        <v>3099</v>
      </c>
      <c r="B13" s="172"/>
      <c r="C13" s="172"/>
      <c r="D13" s="173" t="str">
        <f>IF(B13&gt;0,C13/B13-1,IF(B13&lt;0,-(C13/B13-1),""))</f>
        <v/>
      </c>
    </row>
    <row r="14" ht="36" customHeight="1" spans="1:4">
      <c r="A14" s="159" t="s">
        <v>3079</v>
      </c>
      <c r="B14" s="171"/>
      <c r="C14" s="171">
        <v>101</v>
      </c>
      <c r="D14" s="79"/>
    </row>
    <row r="15" ht="36" customHeight="1" spans="1:4">
      <c r="A15" s="161" t="s">
        <v>3080</v>
      </c>
      <c r="B15" s="172"/>
      <c r="C15" s="172">
        <v>101</v>
      </c>
      <c r="D15" s="79"/>
    </row>
    <row r="16" ht="36" customHeight="1" spans="1:4">
      <c r="A16" s="176" t="s">
        <v>3100</v>
      </c>
      <c r="B16" s="171"/>
      <c r="C16" s="171"/>
      <c r="D16" s="79"/>
    </row>
    <row r="17" ht="36" customHeight="1" spans="1:4">
      <c r="A17" s="177" t="s">
        <v>119</v>
      </c>
      <c r="B17" s="171">
        <v>44</v>
      </c>
      <c r="C17" s="171"/>
      <c r="D17" s="79"/>
    </row>
    <row r="18" ht="36" customHeight="1" spans="1:4">
      <c r="A18" s="178" t="s">
        <v>3082</v>
      </c>
      <c r="B18" s="179"/>
      <c r="C18" s="172"/>
      <c r="D18" s="79"/>
    </row>
    <row r="19" ht="36" customHeight="1" spans="1:4">
      <c r="A19" s="178" t="s">
        <v>3083</v>
      </c>
      <c r="B19" s="179">
        <v>44</v>
      </c>
      <c r="C19" s="179"/>
      <c r="D19" s="79"/>
    </row>
    <row r="20" ht="36" customHeight="1" spans="1:4">
      <c r="A20" s="180" t="s">
        <v>3084</v>
      </c>
      <c r="B20" s="181"/>
      <c r="C20" s="171"/>
      <c r="D20" s="79"/>
    </row>
    <row r="21" ht="36" customHeight="1" spans="1:4">
      <c r="A21" s="176" t="s">
        <v>126</v>
      </c>
      <c r="B21" s="171">
        <v>54</v>
      </c>
      <c r="C21" s="171">
        <v>101</v>
      </c>
      <c r="D21" s="79"/>
    </row>
    <row r="22" spans="2:2">
      <c r="B22" s="182"/>
    </row>
    <row r="23" spans="2:3">
      <c r="B23" s="183"/>
      <c r="C23" s="183"/>
    </row>
    <row r="24" spans="2:2">
      <c r="B24" s="182"/>
    </row>
    <row r="25" spans="2:3">
      <c r="B25" s="183"/>
      <c r="C25" s="183"/>
    </row>
    <row r="26" spans="2:2">
      <c r="B26" s="182"/>
    </row>
    <row r="27" spans="2:2">
      <c r="B27" s="182"/>
    </row>
    <row r="28" spans="2:3">
      <c r="B28" s="183"/>
      <c r="C28" s="183"/>
    </row>
    <row r="29" spans="2:2">
      <c r="B29" s="182"/>
    </row>
    <row r="30" spans="2:2">
      <c r="B30" s="182"/>
    </row>
    <row r="31" spans="2:2">
      <c r="B31" s="182"/>
    </row>
    <row r="32" spans="2:2">
      <c r="B32" s="182"/>
    </row>
    <row r="33" spans="2:3">
      <c r="B33" s="183"/>
      <c r="C33" s="183"/>
    </row>
    <row r="34" spans="2:2">
      <c r="B34" s="182"/>
    </row>
  </sheetData>
  <autoFilter ref="A3:D21">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view="pageBreakPreview" zoomScaleNormal="100" workbookViewId="0">
      <selection activeCell="G18" sqref="G18"/>
    </sheetView>
  </sheetViews>
  <sheetFormatPr defaultColWidth="9" defaultRowHeight="14.25" outlineLevelCol="1"/>
  <cols>
    <col min="1" max="1" width="36.25" style="150" customWidth="1"/>
    <col min="2" max="2" width="45.5" style="152" customWidth="1"/>
    <col min="3" max="3" width="12.6333333333333" style="150"/>
    <col min="4" max="16374" width="9" style="150"/>
    <col min="16375" max="16376" width="35.6333333333333" style="150"/>
    <col min="16377" max="16377" width="9" style="150"/>
    <col min="16378" max="16384" width="9" style="153"/>
  </cols>
  <sheetData>
    <row r="1" s="150" customFormat="1" ht="45" customHeight="1" spans="1:2">
      <c r="A1" s="154" t="s">
        <v>3101</v>
      </c>
      <c r="B1" s="155"/>
    </row>
    <row r="2" s="150" customFormat="1" ht="20.1" customHeight="1" spans="1:2">
      <c r="A2" s="156"/>
      <c r="B2" s="157" t="s">
        <v>1</v>
      </c>
    </row>
    <row r="3" s="151" customFormat="1" ht="45" customHeight="1" spans="1:2">
      <c r="A3" s="158" t="s">
        <v>3102</v>
      </c>
      <c r="B3" s="158" t="s">
        <v>3103</v>
      </c>
    </row>
    <row r="4" s="150" customFormat="1" ht="36" customHeight="1" spans="1:2">
      <c r="A4" s="162" t="s">
        <v>2478</v>
      </c>
      <c r="B4" s="160"/>
    </row>
    <row r="5" s="150" customFormat="1" ht="36" customHeight="1" spans="1:2">
      <c r="A5" s="162"/>
      <c r="B5" s="160"/>
    </row>
    <row r="6" s="150" customFormat="1" ht="36" customHeight="1" spans="1:2">
      <c r="A6" s="162"/>
      <c r="B6" s="160"/>
    </row>
    <row r="7" s="150" customFormat="1" ht="36" customHeight="1" spans="1:2">
      <c r="A7" s="162"/>
      <c r="B7" s="160"/>
    </row>
    <row r="8" s="150" customFormat="1" ht="36" customHeight="1" spans="1:2">
      <c r="A8" s="162"/>
      <c r="B8" s="160"/>
    </row>
    <row r="9" s="150" customFormat="1" ht="36" customHeight="1" spans="1:2">
      <c r="A9" s="162"/>
      <c r="B9" s="160"/>
    </row>
    <row r="10" s="150" customFormat="1" ht="36" customHeight="1" spans="1:2">
      <c r="A10" s="162"/>
      <c r="B10" s="160"/>
    </row>
    <row r="11" s="150" customFormat="1" ht="36" customHeight="1" spans="1:2">
      <c r="A11" s="162"/>
      <c r="B11" s="160"/>
    </row>
    <row r="12" s="150" customFormat="1" ht="31" customHeight="1" spans="1:2">
      <c r="A12" s="164" t="s">
        <v>3104</v>
      </c>
      <c r="B12" s="165"/>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workbookViewId="0">
      <selection activeCell="B12" sqref="B12"/>
    </sheetView>
  </sheetViews>
  <sheetFormatPr defaultColWidth="9" defaultRowHeight="14.25"/>
  <cols>
    <col min="1" max="1" width="46.6333333333333" style="150" customWidth="1"/>
    <col min="2" max="2" width="38" style="152" customWidth="1"/>
    <col min="3" max="16371" width="9" style="150"/>
    <col min="16372" max="16373" width="35.6333333333333" style="150"/>
    <col min="16374" max="16374" width="9" style="150"/>
    <col min="16375" max="16384" width="9" style="153"/>
  </cols>
  <sheetData>
    <row r="1" s="150" customFormat="1" ht="45" customHeight="1" spans="1:2">
      <c r="A1" s="154" t="s">
        <v>3105</v>
      </c>
      <c r="B1" s="155"/>
    </row>
    <row r="2" s="150" customFormat="1" ht="20.1" customHeight="1" spans="1:2">
      <c r="A2" s="156"/>
      <c r="B2" s="157" t="s">
        <v>1</v>
      </c>
    </row>
    <row r="3" s="151" customFormat="1" ht="45" customHeight="1" spans="1:2">
      <c r="A3" s="158" t="s">
        <v>3106</v>
      </c>
      <c r="B3" s="158" t="s">
        <v>3103</v>
      </c>
    </row>
    <row r="4" s="150" customFormat="1" ht="36" customHeight="1" spans="1:2">
      <c r="A4" s="159"/>
      <c r="B4" s="160"/>
    </row>
    <row r="5" s="150" customFormat="1" ht="36" customHeight="1" spans="1:2">
      <c r="A5" s="159"/>
      <c r="B5" s="160"/>
    </row>
    <row r="6" s="150" customFormat="1" ht="36" customHeight="1" spans="1:2">
      <c r="A6" s="159"/>
      <c r="B6" s="160"/>
    </row>
    <row r="7" s="150" customFormat="1" ht="36" customHeight="1" spans="1:2">
      <c r="A7" s="159"/>
      <c r="B7" s="160"/>
    </row>
    <row r="8" s="150" customFormat="1" ht="36" customHeight="1" spans="1:2">
      <c r="A8" s="159"/>
      <c r="B8" s="160"/>
    </row>
    <row r="9" s="150" customFormat="1" ht="36" customHeight="1" spans="1:2">
      <c r="A9" s="159"/>
      <c r="B9" s="160"/>
    </row>
    <row r="10" s="150" customFormat="1" ht="36" customHeight="1" spans="1:2">
      <c r="A10" s="161"/>
      <c r="B10" s="160"/>
    </row>
    <row r="11" s="150" customFormat="1" ht="36" customHeight="1" spans="1:2">
      <c r="A11" s="162"/>
      <c r="B11" s="160"/>
    </row>
    <row r="12" s="150" customFormat="1" ht="36" customHeight="1" spans="1:2">
      <c r="A12" s="163"/>
      <c r="B12" s="160"/>
    </row>
    <row r="13" s="150" customFormat="1" ht="36" customHeight="1" spans="1:2">
      <c r="A13" s="163"/>
      <c r="B13" s="160"/>
    </row>
    <row r="14" s="150" customFormat="1" ht="36" customHeight="1" spans="1:2">
      <c r="A14" s="163"/>
      <c r="B14" s="160"/>
    </row>
    <row r="15" s="150" customFormat="1" ht="36" customHeight="1" spans="1:2">
      <c r="A15" s="163"/>
      <c r="B15" s="160"/>
    </row>
    <row r="16" s="150" customFormat="1" ht="36" customHeight="1" spans="1:2">
      <c r="A16" s="163"/>
      <c r="B16" s="160"/>
    </row>
    <row r="17" s="150" customFormat="1" ht="36" customHeight="1" spans="1:2">
      <c r="A17" s="163"/>
      <c r="B17" s="160"/>
    </row>
    <row r="18" s="150" customFormat="1" ht="36" customHeight="1" spans="1:2">
      <c r="A18" s="163"/>
      <c r="B18" s="160"/>
    </row>
    <row r="19" s="150" customFormat="1" ht="31" customHeight="1" spans="1:2">
      <c r="A19" s="164" t="s">
        <v>3104</v>
      </c>
      <c r="B19" s="165"/>
    </row>
    <row r="20" s="150" customFormat="1" spans="2:16377">
      <c r="B20" s="152"/>
      <c r="XEU20" s="153"/>
      <c r="XEV20" s="153"/>
      <c r="XEW20" s="153"/>
    </row>
    <row r="21" s="150" customFormat="1" spans="2:16377">
      <c r="B21" s="152"/>
      <c r="XEU21" s="153"/>
      <c r="XEV21" s="153"/>
      <c r="XEW21" s="153"/>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workbookViewId="0">
      <pane ySplit="3" topLeftCell="A4" activePane="bottomLeft" state="frozen"/>
      <selection/>
      <selection pane="bottomLeft" activeCell="F1" sqref="F$1:F$1048576"/>
    </sheetView>
  </sheetViews>
  <sheetFormatPr defaultColWidth="9" defaultRowHeight="14.25" outlineLevelCol="5"/>
  <cols>
    <col min="1" max="1" width="12.75" style="152" customWidth="1"/>
    <col min="2" max="2" width="50.75" style="152" customWidth="1"/>
    <col min="3" max="5" width="20.6333333333333" style="152" customWidth="1"/>
    <col min="6" max="16384" width="9" style="248"/>
  </cols>
  <sheetData>
    <row r="1" ht="45" customHeight="1" spans="1:5">
      <c r="A1" s="305"/>
      <c r="B1" s="305" t="s">
        <v>67</v>
      </c>
      <c r="C1" s="305"/>
      <c r="D1" s="305"/>
      <c r="E1" s="305"/>
    </row>
    <row r="2" ht="18.95" customHeight="1" spans="1:5">
      <c r="A2" s="447"/>
      <c r="B2" s="424"/>
      <c r="C2" s="308"/>
      <c r="E2" s="425" t="s">
        <v>1</v>
      </c>
    </row>
    <row r="3" s="421" customFormat="1" ht="45" customHeight="1" spans="1:5">
      <c r="A3" s="448" t="s">
        <v>2</v>
      </c>
      <c r="B3" s="449" t="s">
        <v>3</v>
      </c>
      <c r="C3" s="253" t="s">
        <v>4</v>
      </c>
      <c r="D3" s="253" t="s">
        <v>5</v>
      </c>
      <c r="E3" s="449" t="s">
        <v>6</v>
      </c>
    </row>
    <row r="4" ht="37.5" customHeight="1" spans="1:5">
      <c r="A4" s="317" t="s">
        <v>68</v>
      </c>
      <c r="B4" s="450" t="s">
        <v>69</v>
      </c>
      <c r="C4" s="319">
        <v>40583</v>
      </c>
      <c r="D4" s="319">
        <v>41025</v>
      </c>
      <c r="E4" s="282">
        <f>IF(C4&gt;0,D4/C4-1,IF(C4&lt;0,-(D4/C4-1),""))</f>
        <v>0.011</v>
      </c>
    </row>
    <row r="5" ht="37.5" customHeight="1" spans="1:5">
      <c r="A5" s="317" t="s">
        <v>70</v>
      </c>
      <c r="B5" s="451" t="s">
        <v>71</v>
      </c>
      <c r="C5" s="319"/>
      <c r="D5" s="319">
        <v>0</v>
      </c>
      <c r="E5" s="282" t="str">
        <f t="shared" ref="E5:E38" si="0">IF(C5&gt;0,D5/C5-1,IF(C5&lt;0,-(D5/C5-1),""))</f>
        <v/>
      </c>
    </row>
    <row r="6" ht="37.5" customHeight="1" spans="1:5">
      <c r="A6" s="317" t="s">
        <v>72</v>
      </c>
      <c r="B6" s="451" t="s">
        <v>73</v>
      </c>
      <c r="C6" s="319">
        <v>77</v>
      </c>
      <c r="D6" s="319">
        <v>30</v>
      </c>
      <c r="E6" s="282">
        <f t="shared" si="0"/>
        <v>-0.61</v>
      </c>
    </row>
    <row r="7" ht="37.5" customHeight="1" spans="1:5">
      <c r="A7" s="317" t="s">
        <v>74</v>
      </c>
      <c r="B7" s="451" t="s">
        <v>75</v>
      </c>
      <c r="C7" s="319">
        <v>15657</v>
      </c>
      <c r="D7" s="319">
        <v>15555</v>
      </c>
      <c r="E7" s="282">
        <f t="shared" si="0"/>
        <v>-0.007</v>
      </c>
    </row>
    <row r="8" ht="37.5" customHeight="1" spans="1:5">
      <c r="A8" s="317" t="s">
        <v>76</v>
      </c>
      <c r="B8" s="451" t="s">
        <v>77</v>
      </c>
      <c r="C8" s="319">
        <v>122911</v>
      </c>
      <c r="D8" s="319">
        <v>123327</v>
      </c>
      <c r="E8" s="282">
        <f t="shared" si="0"/>
        <v>0.003</v>
      </c>
    </row>
    <row r="9" ht="37.5" customHeight="1" spans="1:5">
      <c r="A9" s="317" t="s">
        <v>78</v>
      </c>
      <c r="B9" s="451" t="s">
        <v>79</v>
      </c>
      <c r="C9" s="319">
        <v>2909</v>
      </c>
      <c r="D9" s="319">
        <v>4885</v>
      </c>
      <c r="E9" s="282">
        <f t="shared" si="0"/>
        <v>0.679</v>
      </c>
    </row>
    <row r="10" ht="37.5" customHeight="1" spans="1:5">
      <c r="A10" s="317" t="s">
        <v>80</v>
      </c>
      <c r="B10" s="451" t="s">
        <v>81</v>
      </c>
      <c r="C10" s="319">
        <v>3590</v>
      </c>
      <c r="D10" s="319">
        <v>3225</v>
      </c>
      <c r="E10" s="282">
        <f t="shared" si="0"/>
        <v>-0.102</v>
      </c>
    </row>
    <row r="11" ht="37.5" customHeight="1" spans="1:5">
      <c r="A11" s="317" t="s">
        <v>82</v>
      </c>
      <c r="B11" s="451" t="s">
        <v>83</v>
      </c>
      <c r="C11" s="319">
        <v>64396</v>
      </c>
      <c r="D11" s="319">
        <v>66793</v>
      </c>
      <c r="E11" s="282">
        <f t="shared" si="0"/>
        <v>0.037</v>
      </c>
    </row>
    <row r="12" ht="37.5" customHeight="1" spans="1:5">
      <c r="A12" s="317" t="s">
        <v>84</v>
      </c>
      <c r="B12" s="451" t="s">
        <v>85</v>
      </c>
      <c r="C12" s="319">
        <v>60315</v>
      </c>
      <c r="D12" s="319">
        <v>66210</v>
      </c>
      <c r="E12" s="282">
        <f t="shared" si="0"/>
        <v>0.098</v>
      </c>
    </row>
    <row r="13" ht="37.5" customHeight="1" spans="1:5">
      <c r="A13" s="317" t="s">
        <v>86</v>
      </c>
      <c r="B13" s="451" t="s">
        <v>87</v>
      </c>
      <c r="C13" s="319">
        <v>7962</v>
      </c>
      <c r="D13" s="319">
        <v>8260</v>
      </c>
      <c r="E13" s="282">
        <f t="shared" si="0"/>
        <v>0.037</v>
      </c>
    </row>
    <row r="14" ht="37.5" customHeight="1" spans="1:5">
      <c r="A14" s="317" t="s">
        <v>88</v>
      </c>
      <c r="B14" s="451" t="s">
        <v>89</v>
      </c>
      <c r="C14" s="319">
        <v>8963</v>
      </c>
      <c r="D14" s="319">
        <v>6585</v>
      </c>
      <c r="E14" s="282">
        <f t="shared" si="0"/>
        <v>-0.265</v>
      </c>
    </row>
    <row r="15" ht="37.5" customHeight="1" spans="1:5">
      <c r="A15" s="317" t="s">
        <v>90</v>
      </c>
      <c r="B15" s="451" t="s">
        <v>91</v>
      </c>
      <c r="C15" s="319">
        <v>45863</v>
      </c>
      <c r="D15" s="319">
        <v>43639</v>
      </c>
      <c r="E15" s="282">
        <f t="shared" si="0"/>
        <v>-0.048</v>
      </c>
    </row>
    <row r="16" ht="37.5" customHeight="1" spans="1:5">
      <c r="A16" s="317" t="s">
        <v>92</v>
      </c>
      <c r="B16" s="451" t="s">
        <v>93</v>
      </c>
      <c r="C16" s="319">
        <v>2868</v>
      </c>
      <c r="D16" s="319">
        <v>2490</v>
      </c>
      <c r="E16" s="282">
        <f t="shared" si="0"/>
        <v>-0.132</v>
      </c>
    </row>
    <row r="17" ht="37.5" customHeight="1" spans="1:5">
      <c r="A17" s="317" t="s">
        <v>94</v>
      </c>
      <c r="B17" s="451" t="s">
        <v>95</v>
      </c>
      <c r="C17" s="319">
        <v>9150</v>
      </c>
      <c r="D17" s="319">
        <v>8500</v>
      </c>
      <c r="E17" s="282">
        <f t="shared" si="0"/>
        <v>-0.071</v>
      </c>
    </row>
    <row r="18" ht="37.5" customHeight="1" spans="1:5">
      <c r="A18" s="317" t="s">
        <v>96</v>
      </c>
      <c r="B18" s="451" t="s">
        <v>97</v>
      </c>
      <c r="C18" s="319">
        <v>751</v>
      </c>
      <c r="D18" s="319">
        <v>225</v>
      </c>
      <c r="E18" s="282">
        <f t="shared" si="0"/>
        <v>-0.7</v>
      </c>
    </row>
    <row r="19" ht="37.5" customHeight="1" spans="1:5">
      <c r="A19" s="317" t="s">
        <v>98</v>
      </c>
      <c r="B19" s="451" t="s">
        <v>99</v>
      </c>
      <c r="C19" s="319">
        <v>122</v>
      </c>
      <c r="D19" s="319">
        <v>120</v>
      </c>
      <c r="E19" s="282">
        <f t="shared" si="0"/>
        <v>-0.016</v>
      </c>
    </row>
    <row r="20" ht="37.5" customHeight="1" spans="1:5">
      <c r="A20" s="317" t="s">
        <v>100</v>
      </c>
      <c r="B20" s="451" t="s">
        <v>101</v>
      </c>
      <c r="C20" s="319"/>
      <c r="D20" s="319">
        <v>0</v>
      </c>
      <c r="E20" s="282" t="str">
        <f t="shared" si="0"/>
        <v/>
      </c>
    </row>
    <row r="21" ht="37.5" customHeight="1" spans="1:5">
      <c r="A21" s="317" t="s">
        <v>102</v>
      </c>
      <c r="B21" s="451" t="s">
        <v>103</v>
      </c>
      <c r="C21" s="319">
        <v>2515</v>
      </c>
      <c r="D21" s="319">
        <v>2355</v>
      </c>
      <c r="E21" s="282">
        <f t="shared" si="0"/>
        <v>-0.064</v>
      </c>
    </row>
    <row r="22" ht="37.5" customHeight="1" spans="1:5">
      <c r="A22" s="317" t="s">
        <v>104</v>
      </c>
      <c r="B22" s="451" t="s">
        <v>105</v>
      </c>
      <c r="C22" s="319">
        <v>16039</v>
      </c>
      <c r="D22" s="319">
        <v>16819</v>
      </c>
      <c r="E22" s="282">
        <f t="shared" si="0"/>
        <v>0.049</v>
      </c>
    </row>
    <row r="23" ht="37.5" customHeight="1" spans="1:5">
      <c r="A23" s="317" t="s">
        <v>106</v>
      </c>
      <c r="B23" s="451" t="s">
        <v>107</v>
      </c>
      <c r="C23" s="319">
        <v>410</v>
      </c>
      <c r="D23" s="319">
        <v>400</v>
      </c>
      <c r="E23" s="282">
        <f t="shared" si="0"/>
        <v>-0.024</v>
      </c>
    </row>
    <row r="24" ht="37.5" customHeight="1" spans="1:5">
      <c r="A24" s="317" t="s">
        <v>108</v>
      </c>
      <c r="B24" s="451" t="s">
        <v>109</v>
      </c>
      <c r="C24" s="319">
        <v>2232</v>
      </c>
      <c r="D24" s="319">
        <v>2440</v>
      </c>
      <c r="E24" s="282">
        <f t="shared" si="0"/>
        <v>0.093</v>
      </c>
    </row>
    <row r="25" ht="37.5" customHeight="1" spans="1:5">
      <c r="A25" s="317" t="s">
        <v>110</v>
      </c>
      <c r="B25" s="451" t="s">
        <v>111</v>
      </c>
      <c r="C25" s="319"/>
      <c r="D25" s="319">
        <v>8000</v>
      </c>
      <c r="E25" s="282" t="str">
        <f t="shared" si="0"/>
        <v/>
      </c>
    </row>
    <row r="26" ht="37.5" customHeight="1" spans="1:5">
      <c r="A26" s="317" t="s">
        <v>112</v>
      </c>
      <c r="B26" s="451" t="s">
        <v>113</v>
      </c>
      <c r="C26" s="319">
        <v>7068</v>
      </c>
      <c r="D26" s="319">
        <v>7617</v>
      </c>
      <c r="E26" s="282">
        <f t="shared" si="0"/>
        <v>0.078</v>
      </c>
    </row>
    <row r="27" ht="37.5" customHeight="1" spans="1:5">
      <c r="A27" s="317" t="s">
        <v>114</v>
      </c>
      <c r="B27" s="451" t="s">
        <v>115</v>
      </c>
      <c r="C27" s="319">
        <v>21</v>
      </c>
      <c r="D27" s="319">
        <v>0</v>
      </c>
      <c r="E27" s="282">
        <f t="shared" si="0"/>
        <v>-1</v>
      </c>
    </row>
    <row r="28" ht="37.5" customHeight="1" spans="1:5">
      <c r="A28" s="317" t="s">
        <v>116</v>
      </c>
      <c r="B28" s="451" t="s">
        <v>117</v>
      </c>
      <c r="C28" s="319">
        <v>14</v>
      </c>
      <c r="D28" s="319">
        <v>0</v>
      </c>
      <c r="E28" s="282">
        <f t="shared" si="0"/>
        <v>-1</v>
      </c>
    </row>
    <row r="29" ht="37.5" customHeight="1" spans="1:5">
      <c r="A29" s="317"/>
      <c r="B29" s="451"/>
      <c r="C29" s="319"/>
      <c r="D29" s="319"/>
      <c r="E29" s="282" t="str">
        <f t="shared" si="0"/>
        <v/>
      </c>
    </row>
    <row r="30" s="307" customFormat="1" ht="37.5" customHeight="1" spans="1:6">
      <c r="A30" s="437"/>
      <c r="B30" s="438" t="s">
        <v>118</v>
      </c>
      <c r="C30" s="412">
        <f>SUM(C4:C29)</f>
        <v>414416</v>
      </c>
      <c r="D30" s="412">
        <f>SUM(D4:D29)</f>
        <v>428500</v>
      </c>
      <c r="E30" s="282">
        <f t="shared" si="0"/>
        <v>0.034</v>
      </c>
      <c r="F30" s="248"/>
    </row>
    <row r="31" ht="37.5" customHeight="1" spans="1:6">
      <c r="A31" s="315">
        <v>230</v>
      </c>
      <c r="B31" s="452" t="s">
        <v>119</v>
      </c>
      <c r="C31" s="412">
        <f>SUM(C32:C35)</f>
        <v>19201</v>
      </c>
      <c r="D31" s="412">
        <f>SUM(D32:D35)</f>
        <v>18450</v>
      </c>
      <c r="E31" s="282">
        <f t="shared" si="0"/>
        <v>-0.039</v>
      </c>
      <c r="F31" s="307"/>
    </row>
    <row r="32" ht="37.5" customHeight="1" spans="1:5">
      <c r="A32" s="453">
        <v>23006</v>
      </c>
      <c r="B32" s="454" t="s">
        <v>120</v>
      </c>
      <c r="C32" s="319">
        <v>18952</v>
      </c>
      <c r="D32" s="319">
        <v>18450</v>
      </c>
      <c r="E32" s="282">
        <f t="shared" si="0"/>
        <v>-0.026</v>
      </c>
    </row>
    <row r="33" ht="36" customHeight="1" spans="1:5">
      <c r="A33" s="317">
        <v>23008</v>
      </c>
      <c r="B33" s="454" t="s">
        <v>121</v>
      </c>
      <c r="C33" s="319">
        <v>0</v>
      </c>
      <c r="D33" s="319"/>
      <c r="E33" s="282" t="str">
        <f t="shared" si="0"/>
        <v/>
      </c>
    </row>
    <row r="34" ht="37.5" customHeight="1" spans="1:5">
      <c r="A34" s="455">
        <v>23015</v>
      </c>
      <c r="B34" s="436" t="s">
        <v>122</v>
      </c>
      <c r="C34" s="319"/>
      <c r="D34" s="319"/>
      <c r="E34" s="282" t="str">
        <f t="shared" si="0"/>
        <v/>
      </c>
    </row>
    <row r="35" s="423" customFormat="1" ht="36" customHeight="1" spans="1:6">
      <c r="A35" s="455">
        <v>23016</v>
      </c>
      <c r="B35" s="436" t="s">
        <v>123</v>
      </c>
      <c r="C35" s="319">
        <v>249</v>
      </c>
      <c r="D35" s="319"/>
      <c r="E35" s="282">
        <f t="shared" si="0"/>
        <v>-1</v>
      </c>
      <c r="F35" s="248"/>
    </row>
    <row r="36" s="423" customFormat="1" ht="37.5" customHeight="1" spans="1:5">
      <c r="A36" s="315">
        <v>231</v>
      </c>
      <c r="B36" s="439" t="s">
        <v>124</v>
      </c>
      <c r="C36" s="412"/>
      <c r="D36" s="412">
        <v>550</v>
      </c>
      <c r="E36" s="282" t="str">
        <f t="shared" si="0"/>
        <v/>
      </c>
    </row>
    <row r="37" s="423" customFormat="1" ht="37.5" customHeight="1" spans="1:5">
      <c r="A37" s="315">
        <v>23009</v>
      </c>
      <c r="B37" s="456" t="s">
        <v>125</v>
      </c>
      <c r="C37" s="412">
        <v>422</v>
      </c>
      <c r="D37" s="412"/>
      <c r="E37" s="282">
        <f t="shared" si="0"/>
        <v>-1</v>
      </c>
    </row>
    <row r="38" ht="37.5" customHeight="1" spans="1:6">
      <c r="A38" s="437"/>
      <c r="B38" s="445" t="s">
        <v>126</v>
      </c>
      <c r="C38" s="412">
        <f>C30+C31+C36+C37</f>
        <v>434039</v>
      </c>
      <c r="D38" s="412">
        <f>D30+D31+D36+D37</f>
        <v>447500</v>
      </c>
      <c r="E38" s="282">
        <f t="shared" si="0"/>
        <v>0.031</v>
      </c>
      <c r="F38" s="423"/>
    </row>
    <row r="39" spans="2:4">
      <c r="B39" s="457"/>
      <c r="D39" s="458"/>
    </row>
    <row r="41" spans="4:4">
      <c r="D41" s="458"/>
    </row>
    <row r="43" spans="4:4">
      <c r="D43" s="458"/>
    </row>
    <row r="44" spans="4:4">
      <c r="D44" s="458"/>
    </row>
    <row r="46" spans="4:4">
      <c r="D46" s="458"/>
    </row>
    <row r="47" spans="4:4">
      <c r="D47" s="458"/>
    </row>
    <row r="48" spans="4:4">
      <c r="D48" s="458"/>
    </row>
    <row r="49" spans="4:4">
      <c r="D49" s="458"/>
    </row>
    <row r="51" spans="4:4">
      <c r="D51" s="458"/>
    </row>
  </sheetData>
  <autoFilter ref="A3:E39">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2"/>
  <sheetViews>
    <sheetView showGridLines="0" showZeros="0" view="pageBreakPreview" zoomScaleNormal="115" workbookViewId="0">
      <selection activeCell="G10" sqref="G10"/>
    </sheetView>
  </sheetViews>
  <sheetFormatPr defaultColWidth="9" defaultRowHeight="14.25" outlineLevelCol="3"/>
  <cols>
    <col min="1" max="1" width="46.5" style="123" customWidth="1"/>
    <col min="2" max="4" width="20.6333333333333" style="123" customWidth="1"/>
    <col min="5" max="16384" width="9" style="123"/>
  </cols>
  <sheetData>
    <row r="1" ht="45" customHeight="1" spans="1:4">
      <c r="A1" s="124" t="s">
        <v>3107</v>
      </c>
      <c r="B1" s="124"/>
      <c r="C1" s="124"/>
      <c r="D1" s="124"/>
    </row>
    <row r="2" s="135" customFormat="1" ht="20.1" customHeight="1" spans="1:4">
      <c r="A2" s="136"/>
      <c r="B2" s="137"/>
      <c r="C2" s="138"/>
      <c r="D2" s="139" t="s">
        <v>1</v>
      </c>
    </row>
    <row r="3" ht="45" customHeight="1" spans="1:4">
      <c r="A3" s="140" t="s">
        <v>3108</v>
      </c>
      <c r="B3" s="75" t="s">
        <v>4</v>
      </c>
      <c r="C3" s="75" t="s">
        <v>5</v>
      </c>
      <c r="D3" s="75" t="s">
        <v>6</v>
      </c>
    </row>
    <row r="4" ht="36" customHeight="1" spans="1:4">
      <c r="A4" s="141" t="s">
        <v>3109</v>
      </c>
      <c r="B4" s="142">
        <v>8992</v>
      </c>
      <c r="C4" s="143">
        <v>13202</v>
      </c>
      <c r="D4" s="79">
        <f t="shared" ref="D4:D38" si="0">IF(B4&gt;0,C4/B4-1,IF(B4&lt;0,-(C4/B4-1),""))</f>
        <v>0.468</v>
      </c>
    </row>
    <row r="5" ht="36" customHeight="1" spans="1:4">
      <c r="A5" s="144" t="s">
        <v>3110</v>
      </c>
      <c r="B5" s="145">
        <v>8280</v>
      </c>
      <c r="C5" s="145">
        <v>12728</v>
      </c>
      <c r="D5" s="83">
        <f t="shared" si="0"/>
        <v>0.537</v>
      </c>
    </row>
    <row r="6" ht="36" customHeight="1" spans="1:4">
      <c r="A6" s="144" t="s">
        <v>3111</v>
      </c>
      <c r="B6" s="145">
        <v>38</v>
      </c>
      <c r="C6" s="146">
        <v>25</v>
      </c>
      <c r="D6" s="83">
        <f t="shared" si="0"/>
        <v>-0.342</v>
      </c>
    </row>
    <row r="7" s="122" customFormat="1" ht="36" customHeight="1" spans="1:4">
      <c r="A7" s="144" t="s">
        <v>3112</v>
      </c>
      <c r="B7" s="145">
        <v>0</v>
      </c>
      <c r="C7" s="146">
        <v>0</v>
      </c>
      <c r="D7" s="83" t="str">
        <f t="shared" si="0"/>
        <v/>
      </c>
    </row>
    <row r="8" ht="36" customHeight="1" spans="1:4">
      <c r="A8" s="141" t="s">
        <v>3113</v>
      </c>
      <c r="B8" s="142">
        <v>15536</v>
      </c>
      <c r="C8" s="142">
        <v>22348</v>
      </c>
      <c r="D8" s="84">
        <f t="shared" si="0"/>
        <v>0.438</v>
      </c>
    </row>
    <row r="9" ht="36" customHeight="1" spans="1:4">
      <c r="A9" s="144" t="s">
        <v>3110</v>
      </c>
      <c r="B9" s="145">
        <v>14343</v>
      </c>
      <c r="C9" s="146">
        <v>21173</v>
      </c>
      <c r="D9" s="83">
        <f t="shared" si="0"/>
        <v>0.476</v>
      </c>
    </row>
    <row r="10" ht="36" customHeight="1" spans="1:4">
      <c r="A10" s="144" t="s">
        <v>3111</v>
      </c>
      <c r="B10" s="145">
        <v>51</v>
      </c>
      <c r="C10" s="146">
        <v>123</v>
      </c>
      <c r="D10" s="83">
        <f t="shared" si="0"/>
        <v>1.412</v>
      </c>
    </row>
    <row r="11" ht="36" customHeight="1" spans="1:4">
      <c r="A11" s="144" t="s">
        <v>3112</v>
      </c>
      <c r="B11" s="145">
        <v>991</v>
      </c>
      <c r="C11" s="146">
        <v>991</v>
      </c>
      <c r="D11" s="83">
        <f t="shared" si="0"/>
        <v>0</v>
      </c>
    </row>
    <row r="12" ht="36" customHeight="1" spans="1:4">
      <c r="A12" s="141" t="s">
        <v>3114</v>
      </c>
      <c r="B12" s="142">
        <v>247</v>
      </c>
      <c r="C12" s="143">
        <v>516</v>
      </c>
      <c r="D12" s="84">
        <f t="shared" si="0"/>
        <v>1.089</v>
      </c>
    </row>
    <row r="13" ht="36" customHeight="1" spans="1:4">
      <c r="A13" s="144" t="s">
        <v>3110</v>
      </c>
      <c r="B13" s="145">
        <v>233</v>
      </c>
      <c r="C13" s="146">
        <v>503</v>
      </c>
      <c r="D13" s="83">
        <f t="shared" si="0"/>
        <v>1.159</v>
      </c>
    </row>
    <row r="14" ht="49" customHeight="1" spans="1:4">
      <c r="A14" s="144" t="s">
        <v>3111</v>
      </c>
      <c r="B14" s="145">
        <v>1</v>
      </c>
      <c r="C14" s="146">
        <v>1</v>
      </c>
      <c r="D14" s="83">
        <f t="shared" si="0"/>
        <v>0</v>
      </c>
    </row>
    <row r="15" ht="33" customHeight="1" spans="1:4">
      <c r="A15" s="144" t="s">
        <v>3112</v>
      </c>
      <c r="B15" s="145">
        <v>0</v>
      </c>
      <c r="C15" s="146"/>
      <c r="D15" s="83" t="str">
        <f t="shared" si="0"/>
        <v/>
      </c>
    </row>
    <row r="16" ht="49" customHeight="1" spans="1:4">
      <c r="A16" s="141" t="s">
        <v>3115</v>
      </c>
      <c r="B16" s="142">
        <v>10806</v>
      </c>
      <c r="C16" s="143">
        <v>18802</v>
      </c>
      <c r="D16" s="84">
        <f t="shared" si="0"/>
        <v>0.74</v>
      </c>
    </row>
    <row r="17" ht="36" customHeight="1" spans="1:4">
      <c r="A17" s="144" t="s">
        <v>3110</v>
      </c>
      <c r="B17" s="145">
        <v>10755</v>
      </c>
      <c r="C17" s="112">
        <v>18767</v>
      </c>
      <c r="D17" s="83">
        <f t="shared" si="0"/>
        <v>0.745</v>
      </c>
    </row>
    <row r="18" ht="36" customHeight="1" spans="1:4">
      <c r="A18" s="144" t="s">
        <v>3111</v>
      </c>
      <c r="B18" s="145">
        <v>10</v>
      </c>
      <c r="C18" s="112">
        <v>12</v>
      </c>
      <c r="D18" s="83">
        <f t="shared" si="0"/>
        <v>0.2</v>
      </c>
    </row>
    <row r="19" ht="36" customHeight="1" spans="1:4">
      <c r="A19" s="144" t="s">
        <v>3112</v>
      </c>
      <c r="B19" s="145">
        <v>0</v>
      </c>
      <c r="C19" s="112"/>
      <c r="D19" s="83" t="str">
        <f t="shared" si="0"/>
        <v/>
      </c>
    </row>
    <row r="20" ht="36" customHeight="1" spans="1:4">
      <c r="A20" s="141" t="s">
        <v>3116</v>
      </c>
      <c r="B20" s="142">
        <v>296</v>
      </c>
      <c r="C20" s="143">
        <v>735</v>
      </c>
      <c r="D20" s="84">
        <f t="shared" si="0"/>
        <v>1.483</v>
      </c>
    </row>
    <row r="21" ht="36" customHeight="1" spans="1:4">
      <c r="A21" s="144" t="s">
        <v>3110</v>
      </c>
      <c r="B21" s="145">
        <v>296</v>
      </c>
      <c r="C21" s="143">
        <v>735</v>
      </c>
      <c r="D21" s="83">
        <f t="shared" si="0"/>
        <v>1.483</v>
      </c>
    </row>
    <row r="22" ht="36" customHeight="1" spans="1:4">
      <c r="A22" s="144" t="s">
        <v>3111</v>
      </c>
      <c r="B22" s="145">
        <v>1</v>
      </c>
      <c r="C22" s="145"/>
      <c r="D22" s="83">
        <f t="shared" si="0"/>
        <v>-1</v>
      </c>
    </row>
    <row r="23" ht="36" customHeight="1" spans="1:4">
      <c r="A23" s="144" t="s">
        <v>3112</v>
      </c>
      <c r="B23" s="145"/>
      <c r="C23" s="146"/>
      <c r="D23" s="97" t="str">
        <f t="shared" si="0"/>
        <v/>
      </c>
    </row>
    <row r="24" ht="36" customHeight="1" spans="1:4">
      <c r="A24" s="141" t="s">
        <v>3117</v>
      </c>
      <c r="B24" s="147">
        <v>13403</v>
      </c>
      <c r="C24" s="143">
        <v>12554</v>
      </c>
      <c r="D24" s="84">
        <f t="shared" si="0"/>
        <v>-0.063</v>
      </c>
    </row>
    <row r="25" ht="36" customHeight="1" spans="1:4">
      <c r="A25" s="144" t="s">
        <v>3110</v>
      </c>
      <c r="B25" s="145">
        <v>2970</v>
      </c>
      <c r="C25" s="148">
        <v>2834</v>
      </c>
      <c r="D25" s="83">
        <f t="shared" si="0"/>
        <v>-0.046</v>
      </c>
    </row>
    <row r="26" ht="36" customHeight="1" spans="1:4">
      <c r="A26" s="144" t="s">
        <v>3111</v>
      </c>
      <c r="B26" s="145">
        <v>2251</v>
      </c>
      <c r="C26" s="145">
        <v>428</v>
      </c>
      <c r="D26" s="83">
        <f t="shared" si="0"/>
        <v>-0.81</v>
      </c>
    </row>
    <row r="27" ht="36" customHeight="1" spans="1:4">
      <c r="A27" s="144" t="s">
        <v>3112</v>
      </c>
      <c r="B27" s="145">
        <v>8099</v>
      </c>
      <c r="C27" s="145">
        <v>8755</v>
      </c>
      <c r="D27" s="83">
        <f t="shared" si="0"/>
        <v>0.081</v>
      </c>
    </row>
    <row r="28" ht="36" customHeight="1" spans="1:4">
      <c r="A28" s="141" t="s">
        <v>3118</v>
      </c>
      <c r="B28" s="142">
        <v>19759</v>
      </c>
      <c r="C28" s="143">
        <v>43835</v>
      </c>
      <c r="D28" s="84">
        <f t="shared" si="0"/>
        <v>1.218</v>
      </c>
    </row>
    <row r="29" ht="36" customHeight="1" spans="1:4">
      <c r="A29" s="144" t="s">
        <v>3110</v>
      </c>
      <c r="B29" s="145">
        <v>13592</v>
      </c>
      <c r="C29" s="148">
        <v>15259</v>
      </c>
      <c r="D29" s="83">
        <f t="shared" si="0"/>
        <v>0.123</v>
      </c>
    </row>
    <row r="30" ht="36" customHeight="1" spans="1:4">
      <c r="A30" s="144" t="s">
        <v>3111</v>
      </c>
      <c r="B30" s="145">
        <v>14</v>
      </c>
      <c r="C30" s="148">
        <v>27</v>
      </c>
      <c r="D30" s="83">
        <f t="shared" si="0"/>
        <v>0.929</v>
      </c>
    </row>
    <row r="31" ht="36" customHeight="1" spans="1:4">
      <c r="A31" s="144" t="s">
        <v>3112</v>
      </c>
      <c r="B31" s="145">
        <v>6153</v>
      </c>
      <c r="C31" s="148">
        <v>28549</v>
      </c>
      <c r="D31" s="83">
        <f t="shared" si="0"/>
        <v>3.64</v>
      </c>
    </row>
    <row r="32" ht="36" customHeight="1" spans="1:4">
      <c r="A32" s="95" t="s">
        <v>3119</v>
      </c>
      <c r="B32" s="147">
        <v>69039</v>
      </c>
      <c r="C32" s="147">
        <v>111992</v>
      </c>
      <c r="D32" s="97">
        <f t="shared" si="0"/>
        <v>0.622</v>
      </c>
    </row>
    <row r="33" ht="36" customHeight="1" spans="1:4">
      <c r="A33" s="144" t="s">
        <v>3120</v>
      </c>
      <c r="B33" s="145">
        <v>50469</v>
      </c>
      <c r="C33" s="145">
        <v>71999</v>
      </c>
      <c r="D33" s="97">
        <f t="shared" si="0"/>
        <v>0.427</v>
      </c>
    </row>
    <row r="34" ht="36" customHeight="1" spans="1:4">
      <c r="A34" s="144" t="s">
        <v>3121</v>
      </c>
      <c r="B34" s="145">
        <v>2366</v>
      </c>
      <c r="C34" s="145">
        <v>616</v>
      </c>
      <c r="D34" s="97">
        <f t="shared" si="0"/>
        <v>-0.74</v>
      </c>
    </row>
    <row r="35" ht="36" customHeight="1" spans="1:4">
      <c r="A35" s="144" t="s">
        <v>3122</v>
      </c>
      <c r="B35" s="145">
        <v>15243</v>
      </c>
      <c r="C35" s="145">
        <v>38295</v>
      </c>
      <c r="D35" s="97">
        <f t="shared" si="0"/>
        <v>1.512</v>
      </c>
    </row>
    <row r="36" ht="36" customHeight="1" spans="1:4">
      <c r="A36" s="99" t="s">
        <v>3123</v>
      </c>
      <c r="B36" s="142">
        <v>51210</v>
      </c>
      <c r="C36" s="142">
        <v>59448</v>
      </c>
      <c r="D36" s="84">
        <f t="shared" si="0"/>
        <v>0.161</v>
      </c>
    </row>
    <row r="37" ht="36" customHeight="1" spans="1:4">
      <c r="A37" s="149" t="s">
        <v>3124</v>
      </c>
      <c r="B37" s="142"/>
      <c r="C37" s="143"/>
      <c r="D37" s="84" t="str">
        <f t="shared" si="0"/>
        <v/>
      </c>
    </row>
    <row r="38" ht="36" customHeight="1" spans="1:4">
      <c r="A38" s="95" t="s">
        <v>3125</v>
      </c>
      <c r="B38" s="142">
        <v>120249</v>
      </c>
      <c r="C38" s="142">
        <v>171440</v>
      </c>
      <c r="D38" s="84">
        <f t="shared" si="0"/>
        <v>0.426</v>
      </c>
    </row>
    <row r="39" spans="2:3">
      <c r="B39" s="134"/>
      <c r="C39" s="134"/>
    </row>
    <row r="40" spans="2:3">
      <c r="B40" s="134"/>
      <c r="C40" s="134"/>
    </row>
    <row r="41" spans="2:3">
      <c r="B41" s="134"/>
      <c r="C41" s="134"/>
    </row>
    <row r="42" spans="2:3">
      <c r="B42" s="134"/>
      <c r="C42" s="134"/>
    </row>
  </sheetData>
  <autoFilter ref="A3:D38">
    <extLst/>
  </autoFilter>
  <mergeCells count="1">
    <mergeCell ref="A1:D1"/>
  </mergeCells>
  <conditionalFormatting sqref="D36">
    <cfRule type="cellIs" dxfId="3" priority="1" stopIfTrue="1" operator="lessThanOrEqual">
      <formula>-1</formula>
    </cfRule>
  </conditionalFormatting>
  <conditionalFormatting sqref="D5:D22 D37:D38 C25 C29:C31 D24:D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6"/>
  <sheetViews>
    <sheetView showGridLines="0" showZeros="0" view="pageBreakPreview" zoomScaleNormal="100" workbookViewId="0">
      <pane ySplit="3" topLeftCell="A4" activePane="bottomLeft" state="frozen"/>
      <selection/>
      <selection pane="bottomLeft" activeCell="F7" sqref="F7"/>
    </sheetView>
  </sheetViews>
  <sheetFormatPr defaultColWidth="9" defaultRowHeight="14.25" outlineLevelCol="3"/>
  <cols>
    <col min="1" max="1" width="45.6333333333333" style="123" customWidth="1"/>
    <col min="2" max="4" width="20.6333333333333" style="123" customWidth="1"/>
    <col min="5" max="16384" width="9" style="123"/>
  </cols>
  <sheetData>
    <row r="1" ht="45" customHeight="1" spans="1:4">
      <c r="A1" s="124" t="s">
        <v>3126</v>
      </c>
      <c r="B1" s="124"/>
      <c r="C1" s="124"/>
      <c r="D1" s="124"/>
    </row>
    <row r="2" ht="20.1" customHeight="1" spans="1:4">
      <c r="A2" s="125"/>
      <c r="B2" s="126"/>
      <c r="C2" s="127"/>
      <c r="D2" s="128" t="s">
        <v>3127</v>
      </c>
    </row>
    <row r="3" ht="45" customHeight="1" spans="1:4">
      <c r="A3" s="74" t="s">
        <v>2450</v>
      </c>
      <c r="B3" s="75" t="s">
        <v>4</v>
      </c>
      <c r="C3" s="75" t="s">
        <v>5</v>
      </c>
      <c r="D3" s="75" t="s">
        <v>6</v>
      </c>
    </row>
    <row r="4" ht="36" customHeight="1" spans="1:4">
      <c r="A4" s="76" t="s">
        <v>3128</v>
      </c>
      <c r="B4" s="98">
        <v>12978</v>
      </c>
      <c r="C4" s="98">
        <v>14449</v>
      </c>
      <c r="D4" s="79">
        <f t="shared" ref="D4:D22" si="0">IF(B4&gt;0,C4/B4-1,IF(B4&lt;0,-(C4/B4-1),""))</f>
        <v>0.113</v>
      </c>
    </row>
    <row r="5" ht="36" customHeight="1" spans="1:4">
      <c r="A5" s="80" t="s">
        <v>3129</v>
      </c>
      <c r="B5" s="116">
        <v>12945</v>
      </c>
      <c r="C5" s="116">
        <v>14399</v>
      </c>
      <c r="D5" s="129">
        <f t="shared" si="0"/>
        <v>0.112</v>
      </c>
    </row>
    <row r="6" ht="36" customHeight="1" spans="1:4">
      <c r="A6" s="130" t="s">
        <v>3130</v>
      </c>
      <c r="B6" s="98">
        <v>19737</v>
      </c>
      <c r="C6" s="98">
        <v>21673</v>
      </c>
      <c r="D6" s="131">
        <f t="shared" si="0"/>
        <v>0.098</v>
      </c>
    </row>
    <row r="7" ht="36" customHeight="1" spans="1:4">
      <c r="A7" s="80" t="s">
        <v>3129</v>
      </c>
      <c r="B7" s="116">
        <v>19737</v>
      </c>
      <c r="C7" s="132">
        <v>21673</v>
      </c>
      <c r="D7" s="129">
        <f t="shared" si="0"/>
        <v>0.098</v>
      </c>
    </row>
    <row r="8" s="122" customFormat="1" ht="36" customHeight="1" spans="1:4">
      <c r="A8" s="76" t="s">
        <v>3131</v>
      </c>
      <c r="B8" s="98">
        <v>1574</v>
      </c>
      <c r="C8" s="98">
        <v>731</v>
      </c>
      <c r="D8" s="131">
        <f t="shared" si="0"/>
        <v>-0.536</v>
      </c>
    </row>
    <row r="9" s="122" customFormat="1" ht="36" customHeight="1" spans="1:4">
      <c r="A9" s="80" t="s">
        <v>3129</v>
      </c>
      <c r="B9" s="116">
        <v>158</v>
      </c>
      <c r="C9" s="132">
        <v>210</v>
      </c>
      <c r="D9" s="129">
        <f t="shared" si="0"/>
        <v>0.329</v>
      </c>
    </row>
    <row r="10" s="122" customFormat="1" ht="36" customHeight="1" spans="1:4">
      <c r="A10" s="76" t="s">
        <v>3132</v>
      </c>
      <c r="B10" s="98">
        <v>8305</v>
      </c>
      <c r="C10" s="98">
        <v>9039</v>
      </c>
      <c r="D10" s="131">
        <f t="shared" si="0"/>
        <v>0.088</v>
      </c>
    </row>
    <row r="11" s="122" customFormat="1" ht="36" customHeight="1" spans="1:4">
      <c r="A11" s="80" t="s">
        <v>3129</v>
      </c>
      <c r="B11" s="116">
        <v>8287</v>
      </c>
      <c r="C11" s="85">
        <v>9014</v>
      </c>
      <c r="D11" s="129">
        <f t="shared" si="0"/>
        <v>0.088</v>
      </c>
    </row>
    <row r="12" s="122" customFormat="1" ht="36" customHeight="1" spans="1:4">
      <c r="A12" s="76" t="s">
        <v>3133</v>
      </c>
      <c r="B12" s="98">
        <v>867</v>
      </c>
      <c r="C12" s="98">
        <v>825</v>
      </c>
      <c r="D12" s="131">
        <f t="shared" si="0"/>
        <v>-0.048</v>
      </c>
    </row>
    <row r="13" s="122" customFormat="1" ht="36" customHeight="1" spans="1:4">
      <c r="A13" s="80" t="s">
        <v>3129</v>
      </c>
      <c r="B13" s="116">
        <v>867</v>
      </c>
      <c r="C13" s="85">
        <v>825</v>
      </c>
      <c r="D13" s="129">
        <f t="shared" si="0"/>
        <v>-0.048</v>
      </c>
    </row>
    <row r="14" s="122" customFormat="1" ht="36" customHeight="1" spans="1:4">
      <c r="A14" s="76" t="s">
        <v>3134</v>
      </c>
      <c r="B14" s="98">
        <v>7788</v>
      </c>
      <c r="C14" s="98">
        <v>8101</v>
      </c>
      <c r="D14" s="131">
        <f t="shared" si="0"/>
        <v>0.04</v>
      </c>
    </row>
    <row r="15" ht="36" customHeight="1" spans="1:4">
      <c r="A15" s="80" t="s">
        <v>3129</v>
      </c>
      <c r="B15" s="116">
        <v>7782</v>
      </c>
      <c r="C15" s="132">
        <v>8096</v>
      </c>
      <c r="D15" s="129">
        <f t="shared" si="0"/>
        <v>0.04</v>
      </c>
    </row>
    <row r="16" ht="36" customHeight="1" spans="1:4">
      <c r="A16" s="76" t="s">
        <v>3135</v>
      </c>
      <c r="B16" s="98">
        <v>33272</v>
      </c>
      <c r="C16" s="98">
        <v>34382</v>
      </c>
      <c r="D16" s="131">
        <f t="shared" si="0"/>
        <v>0.033</v>
      </c>
    </row>
    <row r="17" ht="36" customHeight="1" spans="1:4">
      <c r="A17" s="80" t="s">
        <v>3129</v>
      </c>
      <c r="B17" s="116">
        <v>33272</v>
      </c>
      <c r="C17" s="94">
        <v>34382</v>
      </c>
      <c r="D17" s="129">
        <f t="shared" si="0"/>
        <v>0.033</v>
      </c>
    </row>
    <row r="18" ht="36" customHeight="1" spans="1:4">
      <c r="A18" s="95" t="s">
        <v>3136</v>
      </c>
      <c r="B18" s="98">
        <v>84521</v>
      </c>
      <c r="C18" s="98">
        <v>89200</v>
      </c>
      <c r="D18" s="131">
        <f t="shared" si="0"/>
        <v>0.055</v>
      </c>
    </row>
    <row r="19" ht="36" customHeight="1" spans="1:4">
      <c r="A19" s="80" t="s">
        <v>3137</v>
      </c>
      <c r="B19" s="116">
        <v>83048</v>
      </c>
      <c r="C19" s="116">
        <v>88599</v>
      </c>
      <c r="D19" s="129">
        <f t="shared" si="0"/>
        <v>0.067</v>
      </c>
    </row>
    <row r="20" ht="36" customHeight="1" spans="1:4">
      <c r="A20" s="133" t="s">
        <v>3138</v>
      </c>
      <c r="B20" s="98"/>
      <c r="C20" s="98"/>
      <c r="D20" s="131" t="str">
        <f t="shared" si="0"/>
        <v/>
      </c>
    </row>
    <row r="21" ht="36" customHeight="1" spans="1:4">
      <c r="A21" s="99" t="s">
        <v>3139</v>
      </c>
      <c r="B21" s="98">
        <v>42445</v>
      </c>
      <c r="C21" s="98">
        <v>77090</v>
      </c>
      <c r="D21" s="131">
        <f t="shared" si="0"/>
        <v>0.816</v>
      </c>
    </row>
    <row r="22" ht="36" customHeight="1" spans="1:4">
      <c r="A22" s="95" t="s">
        <v>3140</v>
      </c>
      <c r="B22" s="98">
        <v>126966</v>
      </c>
      <c r="C22" s="98">
        <v>166290</v>
      </c>
      <c r="D22" s="131">
        <f t="shared" si="0"/>
        <v>0.31</v>
      </c>
    </row>
    <row r="23" spans="2:3">
      <c r="B23" s="134"/>
      <c r="C23" s="134"/>
    </row>
    <row r="24" spans="2:3">
      <c r="B24" s="134"/>
      <c r="C24" s="134"/>
    </row>
    <row r="25" spans="2:3">
      <c r="B25" s="134"/>
      <c r="C25" s="134"/>
    </row>
    <row r="26" spans="2:3">
      <c r="B26" s="134"/>
      <c r="C26" s="134"/>
    </row>
  </sheetData>
  <autoFilter ref="A3:D22">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2"/>
  <sheetViews>
    <sheetView showGridLines="0" showZeros="0" view="pageBreakPreview" zoomScaleNormal="100" workbookViewId="0">
      <pane ySplit="3" topLeftCell="A18" activePane="bottomLeft" state="frozen"/>
      <selection/>
      <selection pane="bottomLeft" activeCell="G20" sqref="G20"/>
    </sheetView>
  </sheetViews>
  <sheetFormatPr defaultColWidth="9" defaultRowHeight="14.25" outlineLevelCol="3"/>
  <cols>
    <col min="1" max="1" width="46.1333333333333" style="102" customWidth="1"/>
    <col min="2" max="4" width="20.6333333333333" style="102" customWidth="1"/>
    <col min="5" max="16384" width="9" style="102"/>
  </cols>
  <sheetData>
    <row r="1" ht="45" customHeight="1" spans="1:4">
      <c r="A1" s="103" t="s">
        <v>3141</v>
      </c>
      <c r="B1" s="103"/>
      <c r="C1" s="103"/>
      <c r="D1" s="103"/>
    </row>
    <row r="2" ht="20.1" customHeight="1" spans="1:4">
      <c r="A2" s="104"/>
      <c r="B2" s="105"/>
      <c r="C2" s="106"/>
      <c r="D2" s="107" t="s">
        <v>1</v>
      </c>
    </row>
    <row r="3" ht="45" customHeight="1" spans="1:4">
      <c r="A3" s="108" t="s">
        <v>3108</v>
      </c>
      <c r="B3" s="75" t="s">
        <v>4</v>
      </c>
      <c r="C3" s="75" t="s">
        <v>5</v>
      </c>
      <c r="D3" s="75" t="s">
        <v>6</v>
      </c>
    </row>
    <row r="4" ht="36" customHeight="1" spans="1:4">
      <c r="A4" s="109" t="s">
        <v>3109</v>
      </c>
      <c r="B4" s="110">
        <v>8992</v>
      </c>
      <c r="C4" s="78">
        <v>13202</v>
      </c>
      <c r="D4" s="79">
        <f t="shared" ref="D4:D38" si="0">IF(B4&gt;0,C4/B4-1,IF(B4&lt;0,-(C4/B4-1),""))</f>
        <v>0.468</v>
      </c>
    </row>
    <row r="5" ht="36" customHeight="1" spans="1:4">
      <c r="A5" s="111" t="s">
        <v>3110</v>
      </c>
      <c r="B5" s="112">
        <v>8280</v>
      </c>
      <c r="C5" s="112">
        <v>12728</v>
      </c>
      <c r="D5" s="113">
        <f t="shared" si="0"/>
        <v>0.537</v>
      </c>
    </row>
    <row r="6" ht="36" customHeight="1" spans="1:4">
      <c r="A6" s="111" t="s">
        <v>3111</v>
      </c>
      <c r="B6" s="112">
        <v>38</v>
      </c>
      <c r="C6" s="112">
        <v>25</v>
      </c>
      <c r="D6" s="113">
        <f t="shared" si="0"/>
        <v>-0.342</v>
      </c>
    </row>
    <row r="7" s="101" customFormat="1" ht="36" customHeight="1" spans="1:4">
      <c r="A7" s="111" t="s">
        <v>3112</v>
      </c>
      <c r="B7" s="112">
        <v>0</v>
      </c>
      <c r="C7" s="112">
        <v>0</v>
      </c>
      <c r="D7" s="113" t="str">
        <f t="shared" si="0"/>
        <v/>
      </c>
    </row>
    <row r="8" s="101" customFormat="1" ht="36" customHeight="1" spans="1:4">
      <c r="A8" s="114" t="s">
        <v>3113</v>
      </c>
      <c r="B8" s="110">
        <v>15536</v>
      </c>
      <c r="C8" s="110">
        <v>22348</v>
      </c>
      <c r="D8" s="115">
        <f t="shared" si="0"/>
        <v>0.438</v>
      </c>
    </row>
    <row r="9" s="101" customFormat="1" ht="36" customHeight="1" spans="1:4">
      <c r="A9" s="111" t="s">
        <v>3110</v>
      </c>
      <c r="B9" s="112">
        <v>14343</v>
      </c>
      <c r="C9" s="112">
        <v>21173</v>
      </c>
      <c r="D9" s="113">
        <f t="shared" si="0"/>
        <v>0.476</v>
      </c>
    </row>
    <row r="10" s="101" customFormat="1" ht="36" customHeight="1" spans="1:4">
      <c r="A10" s="111" t="s">
        <v>3111</v>
      </c>
      <c r="B10" s="112">
        <v>51</v>
      </c>
      <c r="C10" s="112">
        <v>123</v>
      </c>
      <c r="D10" s="113">
        <f t="shared" si="0"/>
        <v>1.412</v>
      </c>
    </row>
    <row r="11" s="101" customFormat="1" ht="36" customHeight="1" spans="1:4">
      <c r="A11" s="111" t="s">
        <v>3112</v>
      </c>
      <c r="B11" s="112">
        <v>991</v>
      </c>
      <c r="C11" s="112">
        <v>991</v>
      </c>
      <c r="D11" s="113">
        <f t="shared" si="0"/>
        <v>0</v>
      </c>
    </row>
    <row r="12" s="101" customFormat="1" ht="36" customHeight="1" spans="1:4">
      <c r="A12" s="109" t="s">
        <v>3114</v>
      </c>
      <c r="B12" s="110">
        <v>247</v>
      </c>
      <c r="C12" s="110">
        <v>516</v>
      </c>
      <c r="D12" s="115">
        <f t="shared" si="0"/>
        <v>1.089</v>
      </c>
    </row>
    <row r="13" ht="36" customHeight="1" spans="1:4">
      <c r="A13" s="111" t="s">
        <v>3110</v>
      </c>
      <c r="B13" s="112">
        <v>233</v>
      </c>
      <c r="C13" s="116">
        <v>503</v>
      </c>
      <c r="D13" s="117">
        <f t="shared" si="0"/>
        <v>1.159</v>
      </c>
    </row>
    <row r="14" ht="36" customHeight="1" spans="1:4">
      <c r="A14" s="111" t="s">
        <v>3111</v>
      </c>
      <c r="B14" s="112">
        <v>1</v>
      </c>
      <c r="C14" s="112">
        <v>1</v>
      </c>
      <c r="D14" s="113">
        <f t="shared" si="0"/>
        <v>0</v>
      </c>
    </row>
    <row r="15" ht="36" customHeight="1" spans="1:4">
      <c r="A15" s="111" t="s">
        <v>3112</v>
      </c>
      <c r="B15" s="112"/>
      <c r="C15" s="116"/>
      <c r="D15" s="117" t="str">
        <f t="shared" si="0"/>
        <v/>
      </c>
    </row>
    <row r="16" ht="36" customHeight="1" spans="1:4">
      <c r="A16" s="109" t="s">
        <v>3115</v>
      </c>
      <c r="B16" s="110">
        <v>10806</v>
      </c>
      <c r="C16" s="110">
        <v>18802</v>
      </c>
      <c r="D16" s="115">
        <f t="shared" si="0"/>
        <v>0.74</v>
      </c>
    </row>
    <row r="17" ht="36" customHeight="1" spans="1:4">
      <c r="A17" s="111" t="s">
        <v>3110</v>
      </c>
      <c r="B17" s="112">
        <v>10755</v>
      </c>
      <c r="C17" s="112">
        <v>18767</v>
      </c>
      <c r="D17" s="113">
        <f t="shared" si="0"/>
        <v>0.745</v>
      </c>
    </row>
    <row r="18" ht="36" customHeight="1" spans="1:4">
      <c r="A18" s="111" t="s">
        <v>3111</v>
      </c>
      <c r="B18" s="112">
        <v>10</v>
      </c>
      <c r="C18" s="112">
        <v>12</v>
      </c>
      <c r="D18" s="113">
        <f t="shared" si="0"/>
        <v>0.2</v>
      </c>
    </row>
    <row r="19" ht="36" customHeight="1" spans="1:4">
      <c r="A19" s="111" t="s">
        <v>3112</v>
      </c>
      <c r="B19" s="112">
        <v>0</v>
      </c>
      <c r="C19" s="118"/>
      <c r="D19" s="113" t="str">
        <f t="shared" si="0"/>
        <v/>
      </c>
    </row>
    <row r="20" ht="36" customHeight="1" spans="1:4">
      <c r="A20" s="109" t="s">
        <v>3116</v>
      </c>
      <c r="B20" s="110">
        <v>296</v>
      </c>
      <c r="C20" s="110">
        <v>735</v>
      </c>
      <c r="D20" s="115">
        <f t="shared" si="0"/>
        <v>1.483</v>
      </c>
    </row>
    <row r="21" ht="36" customHeight="1" spans="1:4">
      <c r="A21" s="111" t="s">
        <v>3110</v>
      </c>
      <c r="B21" s="112">
        <v>296</v>
      </c>
      <c r="C21" s="85">
        <v>735</v>
      </c>
      <c r="D21" s="113">
        <f t="shared" si="0"/>
        <v>1.483</v>
      </c>
    </row>
    <row r="22" ht="36" customHeight="1" spans="1:4">
      <c r="A22" s="111" t="s">
        <v>3111</v>
      </c>
      <c r="B22" s="112">
        <v>1</v>
      </c>
      <c r="C22" s="112"/>
      <c r="D22" s="113">
        <f t="shared" si="0"/>
        <v>-1</v>
      </c>
    </row>
    <row r="23" ht="36" customHeight="1" spans="1:4">
      <c r="A23" s="111" t="s">
        <v>3112</v>
      </c>
      <c r="B23" s="112">
        <v>0</v>
      </c>
      <c r="C23" s="85"/>
      <c r="D23" s="113" t="str">
        <f t="shared" si="0"/>
        <v/>
      </c>
    </row>
    <row r="24" ht="36" customHeight="1" spans="1:4">
      <c r="A24" s="109" t="s">
        <v>3117</v>
      </c>
      <c r="B24" s="110">
        <v>13403</v>
      </c>
      <c r="C24" s="78">
        <v>12554</v>
      </c>
      <c r="D24" s="115">
        <f t="shared" si="0"/>
        <v>-0.063</v>
      </c>
    </row>
    <row r="25" ht="36" customHeight="1" spans="1:4">
      <c r="A25" s="111" t="s">
        <v>3110</v>
      </c>
      <c r="B25" s="112">
        <v>2970</v>
      </c>
      <c r="C25" s="78">
        <v>2834</v>
      </c>
      <c r="D25" s="115">
        <f t="shared" si="0"/>
        <v>-0.046</v>
      </c>
    </row>
    <row r="26" ht="36" customHeight="1" spans="1:4">
      <c r="A26" s="111" t="s">
        <v>3111</v>
      </c>
      <c r="B26" s="112">
        <v>2251</v>
      </c>
      <c r="C26" s="78">
        <v>428</v>
      </c>
      <c r="D26" s="115">
        <f t="shared" si="0"/>
        <v>-0.81</v>
      </c>
    </row>
    <row r="27" ht="36" customHeight="1" spans="1:4">
      <c r="A27" s="111" t="s">
        <v>3112</v>
      </c>
      <c r="B27" s="112">
        <v>8099</v>
      </c>
      <c r="C27" s="78">
        <v>8755</v>
      </c>
      <c r="D27" s="115">
        <f t="shared" si="0"/>
        <v>0.081</v>
      </c>
    </row>
    <row r="28" ht="36" customHeight="1" spans="1:4">
      <c r="A28" s="109" t="s">
        <v>3118</v>
      </c>
      <c r="B28" s="110">
        <v>19759</v>
      </c>
      <c r="C28" s="78">
        <v>43835</v>
      </c>
      <c r="D28" s="115">
        <f t="shared" si="0"/>
        <v>1.218</v>
      </c>
    </row>
    <row r="29" ht="36" customHeight="1" spans="1:4">
      <c r="A29" s="111" t="s">
        <v>3110</v>
      </c>
      <c r="B29" s="112">
        <v>13592</v>
      </c>
      <c r="C29" s="112">
        <v>15259</v>
      </c>
      <c r="D29" s="119">
        <f t="shared" si="0"/>
        <v>0.123</v>
      </c>
    </row>
    <row r="30" ht="36" customHeight="1" spans="1:4">
      <c r="A30" s="111" t="s">
        <v>3111</v>
      </c>
      <c r="B30" s="112">
        <v>14</v>
      </c>
      <c r="C30" s="112">
        <v>27</v>
      </c>
      <c r="D30" s="119">
        <f t="shared" si="0"/>
        <v>0.929</v>
      </c>
    </row>
    <row r="31" ht="36" customHeight="1" spans="1:4">
      <c r="A31" s="111" t="s">
        <v>3112</v>
      </c>
      <c r="B31" s="112">
        <v>6153</v>
      </c>
      <c r="C31" s="112">
        <v>28549</v>
      </c>
      <c r="D31" s="119">
        <f t="shared" si="0"/>
        <v>3.64</v>
      </c>
    </row>
    <row r="32" ht="36" customHeight="1" spans="1:4">
      <c r="A32" s="95" t="s">
        <v>3119</v>
      </c>
      <c r="B32" s="110">
        <v>69039</v>
      </c>
      <c r="C32" s="110">
        <v>111992</v>
      </c>
      <c r="D32" s="115">
        <f t="shared" si="0"/>
        <v>0.622</v>
      </c>
    </row>
    <row r="33" ht="36" customHeight="1" spans="1:4">
      <c r="A33" s="111" t="s">
        <v>3120</v>
      </c>
      <c r="B33" s="112">
        <v>50469</v>
      </c>
      <c r="C33" s="112">
        <v>71999</v>
      </c>
      <c r="D33" s="119">
        <f t="shared" si="0"/>
        <v>0.427</v>
      </c>
    </row>
    <row r="34" ht="36" customHeight="1" spans="1:4">
      <c r="A34" s="111" t="s">
        <v>3121</v>
      </c>
      <c r="B34" s="112">
        <v>2366</v>
      </c>
      <c r="C34" s="112">
        <v>616</v>
      </c>
      <c r="D34" s="119">
        <f t="shared" si="0"/>
        <v>-0.74</v>
      </c>
    </row>
    <row r="35" ht="36" customHeight="1" spans="1:4">
      <c r="A35" s="111" t="s">
        <v>3122</v>
      </c>
      <c r="B35" s="112">
        <v>15243</v>
      </c>
      <c r="C35" s="112">
        <v>38295</v>
      </c>
      <c r="D35" s="119">
        <f t="shared" si="0"/>
        <v>1.512</v>
      </c>
    </row>
    <row r="36" ht="36" customHeight="1" spans="1:4">
      <c r="A36" s="99" t="s">
        <v>3123</v>
      </c>
      <c r="B36" s="110">
        <v>51210</v>
      </c>
      <c r="C36" s="110">
        <v>59448</v>
      </c>
      <c r="D36" s="115">
        <f t="shared" si="0"/>
        <v>0.161</v>
      </c>
    </row>
    <row r="37" ht="36" customHeight="1" spans="1:4">
      <c r="A37" s="99" t="s">
        <v>3124</v>
      </c>
      <c r="B37" s="110"/>
      <c r="C37" s="78"/>
      <c r="D37" s="115" t="str">
        <f t="shared" si="0"/>
        <v/>
      </c>
    </row>
    <row r="38" ht="36" customHeight="1" spans="1:4">
      <c r="A38" s="95" t="s">
        <v>3125</v>
      </c>
      <c r="B38" s="110">
        <v>120249</v>
      </c>
      <c r="C38" s="110">
        <v>171440</v>
      </c>
      <c r="D38" s="120">
        <f t="shared" si="0"/>
        <v>0.426</v>
      </c>
    </row>
    <row r="39" spans="2:3">
      <c r="B39" s="121"/>
      <c r="C39" s="121"/>
    </row>
    <row r="40" spans="2:3">
      <c r="B40" s="121"/>
      <c r="C40" s="121"/>
    </row>
    <row r="41" spans="2:3">
      <c r="B41" s="121"/>
      <c r="C41" s="121"/>
    </row>
    <row r="42" spans="2:3">
      <c r="B42" s="121"/>
      <c r="C42" s="121"/>
    </row>
  </sheetData>
  <autoFilter ref="A3:D38">
    <extLst/>
  </autoFilter>
  <mergeCells count="1">
    <mergeCell ref="A1:D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6"/>
  <sheetViews>
    <sheetView showGridLines="0" showZeros="0" view="pageBreakPreview" zoomScaleNormal="100" workbookViewId="0">
      <selection activeCell="F8" sqref="F8"/>
    </sheetView>
  </sheetViews>
  <sheetFormatPr defaultColWidth="9" defaultRowHeight="14.25" outlineLevelCol="3"/>
  <cols>
    <col min="1" max="1" width="50.75" style="66" customWidth="1"/>
    <col min="2" max="3" width="20.6333333333333" style="67" customWidth="1"/>
    <col min="4" max="4" width="20.6333333333333" style="66" customWidth="1"/>
    <col min="5" max="5" width="12.6333333333333" style="66"/>
    <col min="6" max="244" width="9" style="66"/>
    <col min="245" max="245" width="41.6333333333333" style="66" customWidth="1"/>
    <col min="246" max="247" width="14.5" style="66" customWidth="1"/>
    <col min="248" max="248" width="13.8833333333333" style="66" customWidth="1"/>
    <col min="249" max="251" width="9" style="66"/>
    <col min="252" max="253" width="10.5" style="66" customWidth="1"/>
    <col min="254" max="500" width="9" style="66"/>
    <col min="501" max="501" width="41.6333333333333" style="66" customWidth="1"/>
    <col min="502" max="503" width="14.5" style="66" customWidth="1"/>
    <col min="504" max="504" width="13.8833333333333" style="66" customWidth="1"/>
    <col min="505" max="507" width="9" style="66"/>
    <col min="508" max="509" width="10.5" style="66" customWidth="1"/>
    <col min="510" max="756" width="9" style="66"/>
    <col min="757" max="757" width="41.6333333333333" style="66" customWidth="1"/>
    <col min="758" max="759" width="14.5" style="66" customWidth="1"/>
    <col min="760" max="760" width="13.8833333333333" style="66" customWidth="1"/>
    <col min="761" max="763" width="9" style="66"/>
    <col min="764" max="765" width="10.5" style="66" customWidth="1"/>
    <col min="766" max="1012" width="9" style="66"/>
    <col min="1013" max="1013" width="41.6333333333333" style="66" customWidth="1"/>
    <col min="1014" max="1015" width="14.5" style="66" customWidth="1"/>
    <col min="1016" max="1016" width="13.8833333333333" style="66" customWidth="1"/>
    <col min="1017" max="1019" width="9" style="66"/>
    <col min="1020" max="1021" width="10.5" style="66" customWidth="1"/>
    <col min="1022" max="1268" width="9" style="66"/>
    <col min="1269" max="1269" width="41.6333333333333" style="66" customWidth="1"/>
    <col min="1270" max="1271" width="14.5" style="66" customWidth="1"/>
    <col min="1272" max="1272" width="13.8833333333333" style="66" customWidth="1"/>
    <col min="1273" max="1275" width="9" style="66"/>
    <col min="1276" max="1277" width="10.5" style="66" customWidth="1"/>
    <col min="1278" max="1524" width="9" style="66"/>
    <col min="1525" max="1525" width="41.6333333333333" style="66" customWidth="1"/>
    <col min="1526" max="1527" width="14.5" style="66" customWidth="1"/>
    <col min="1528" max="1528" width="13.8833333333333" style="66" customWidth="1"/>
    <col min="1529" max="1531" width="9" style="66"/>
    <col min="1532" max="1533" width="10.5" style="66" customWidth="1"/>
    <col min="1534" max="1780" width="9" style="66"/>
    <col min="1781" max="1781" width="41.6333333333333" style="66" customWidth="1"/>
    <col min="1782" max="1783" width="14.5" style="66" customWidth="1"/>
    <col min="1784" max="1784" width="13.8833333333333" style="66" customWidth="1"/>
    <col min="1785" max="1787" width="9" style="66"/>
    <col min="1788" max="1789" width="10.5" style="66" customWidth="1"/>
    <col min="1790" max="2036" width="9" style="66"/>
    <col min="2037" max="2037" width="41.6333333333333" style="66" customWidth="1"/>
    <col min="2038" max="2039" width="14.5" style="66" customWidth="1"/>
    <col min="2040" max="2040" width="13.8833333333333" style="66" customWidth="1"/>
    <col min="2041" max="2043" width="9" style="66"/>
    <col min="2044" max="2045" width="10.5" style="66" customWidth="1"/>
    <col min="2046" max="2292" width="9" style="66"/>
    <col min="2293" max="2293" width="41.6333333333333" style="66" customWidth="1"/>
    <col min="2294" max="2295" width="14.5" style="66" customWidth="1"/>
    <col min="2296" max="2296" width="13.8833333333333" style="66" customWidth="1"/>
    <col min="2297" max="2299" width="9" style="66"/>
    <col min="2300" max="2301" width="10.5" style="66" customWidth="1"/>
    <col min="2302" max="2548" width="9" style="66"/>
    <col min="2549" max="2549" width="41.6333333333333" style="66" customWidth="1"/>
    <col min="2550" max="2551" width="14.5" style="66" customWidth="1"/>
    <col min="2552" max="2552" width="13.8833333333333" style="66" customWidth="1"/>
    <col min="2553" max="2555" width="9" style="66"/>
    <col min="2556" max="2557" width="10.5" style="66" customWidth="1"/>
    <col min="2558" max="2804" width="9" style="66"/>
    <col min="2805" max="2805" width="41.6333333333333" style="66" customWidth="1"/>
    <col min="2806" max="2807" width="14.5" style="66" customWidth="1"/>
    <col min="2808" max="2808" width="13.8833333333333" style="66" customWidth="1"/>
    <col min="2809" max="2811" width="9" style="66"/>
    <col min="2812" max="2813" width="10.5" style="66" customWidth="1"/>
    <col min="2814" max="3060" width="9" style="66"/>
    <col min="3061" max="3061" width="41.6333333333333" style="66" customWidth="1"/>
    <col min="3062" max="3063" width="14.5" style="66" customWidth="1"/>
    <col min="3064" max="3064" width="13.8833333333333" style="66" customWidth="1"/>
    <col min="3065" max="3067" width="9" style="66"/>
    <col min="3068" max="3069" width="10.5" style="66" customWidth="1"/>
    <col min="3070" max="3316" width="9" style="66"/>
    <col min="3317" max="3317" width="41.6333333333333" style="66" customWidth="1"/>
    <col min="3318" max="3319" width="14.5" style="66" customWidth="1"/>
    <col min="3320" max="3320" width="13.8833333333333" style="66" customWidth="1"/>
    <col min="3321" max="3323" width="9" style="66"/>
    <col min="3324" max="3325" width="10.5" style="66" customWidth="1"/>
    <col min="3326" max="3572" width="9" style="66"/>
    <col min="3573" max="3573" width="41.6333333333333" style="66" customWidth="1"/>
    <col min="3574" max="3575" width="14.5" style="66" customWidth="1"/>
    <col min="3576" max="3576" width="13.8833333333333" style="66" customWidth="1"/>
    <col min="3577" max="3579" width="9" style="66"/>
    <col min="3580" max="3581" width="10.5" style="66" customWidth="1"/>
    <col min="3582" max="3828" width="9" style="66"/>
    <col min="3829" max="3829" width="41.6333333333333" style="66" customWidth="1"/>
    <col min="3830" max="3831" width="14.5" style="66" customWidth="1"/>
    <col min="3832" max="3832" width="13.8833333333333" style="66" customWidth="1"/>
    <col min="3833" max="3835" width="9" style="66"/>
    <col min="3836" max="3837" width="10.5" style="66" customWidth="1"/>
    <col min="3838" max="4084" width="9" style="66"/>
    <col min="4085" max="4085" width="41.6333333333333" style="66" customWidth="1"/>
    <col min="4086" max="4087" width="14.5" style="66" customWidth="1"/>
    <col min="4088" max="4088" width="13.8833333333333" style="66" customWidth="1"/>
    <col min="4089" max="4091" width="9" style="66"/>
    <col min="4092" max="4093" width="10.5" style="66" customWidth="1"/>
    <col min="4094" max="4340" width="9" style="66"/>
    <col min="4341" max="4341" width="41.6333333333333" style="66" customWidth="1"/>
    <col min="4342" max="4343" width="14.5" style="66" customWidth="1"/>
    <col min="4344" max="4344" width="13.8833333333333" style="66" customWidth="1"/>
    <col min="4345" max="4347" width="9" style="66"/>
    <col min="4348" max="4349" width="10.5" style="66" customWidth="1"/>
    <col min="4350" max="4596" width="9" style="66"/>
    <col min="4597" max="4597" width="41.6333333333333" style="66" customWidth="1"/>
    <col min="4598" max="4599" width="14.5" style="66" customWidth="1"/>
    <col min="4600" max="4600" width="13.8833333333333" style="66" customWidth="1"/>
    <col min="4601" max="4603" width="9" style="66"/>
    <col min="4604" max="4605" width="10.5" style="66" customWidth="1"/>
    <col min="4606" max="4852" width="9" style="66"/>
    <col min="4853" max="4853" width="41.6333333333333" style="66" customWidth="1"/>
    <col min="4854" max="4855" width="14.5" style="66" customWidth="1"/>
    <col min="4856" max="4856" width="13.8833333333333" style="66" customWidth="1"/>
    <col min="4857" max="4859" width="9" style="66"/>
    <col min="4860" max="4861" width="10.5" style="66" customWidth="1"/>
    <col min="4862" max="5108" width="9" style="66"/>
    <col min="5109" max="5109" width="41.6333333333333" style="66" customWidth="1"/>
    <col min="5110" max="5111" width="14.5" style="66" customWidth="1"/>
    <col min="5112" max="5112" width="13.8833333333333" style="66" customWidth="1"/>
    <col min="5113" max="5115" width="9" style="66"/>
    <col min="5116" max="5117" width="10.5" style="66" customWidth="1"/>
    <col min="5118" max="5364" width="9" style="66"/>
    <col min="5365" max="5365" width="41.6333333333333" style="66" customWidth="1"/>
    <col min="5366" max="5367" width="14.5" style="66" customWidth="1"/>
    <col min="5368" max="5368" width="13.8833333333333" style="66" customWidth="1"/>
    <col min="5369" max="5371" width="9" style="66"/>
    <col min="5372" max="5373" width="10.5" style="66" customWidth="1"/>
    <col min="5374" max="5620" width="9" style="66"/>
    <col min="5621" max="5621" width="41.6333333333333" style="66" customWidth="1"/>
    <col min="5622" max="5623" width="14.5" style="66" customWidth="1"/>
    <col min="5624" max="5624" width="13.8833333333333" style="66" customWidth="1"/>
    <col min="5625" max="5627" width="9" style="66"/>
    <col min="5628" max="5629" width="10.5" style="66" customWidth="1"/>
    <col min="5630" max="5876" width="9" style="66"/>
    <col min="5877" max="5877" width="41.6333333333333" style="66" customWidth="1"/>
    <col min="5878" max="5879" width="14.5" style="66" customWidth="1"/>
    <col min="5880" max="5880" width="13.8833333333333" style="66" customWidth="1"/>
    <col min="5881" max="5883" width="9" style="66"/>
    <col min="5884" max="5885" width="10.5" style="66" customWidth="1"/>
    <col min="5886" max="6132" width="9" style="66"/>
    <col min="6133" max="6133" width="41.6333333333333" style="66" customWidth="1"/>
    <col min="6134" max="6135" width="14.5" style="66" customWidth="1"/>
    <col min="6136" max="6136" width="13.8833333333333" style="66" customWidth="1"/>
    <col min="6137" max="6139" width="9" style="66"/>
    <col min="6140" max="6141" width="10.5" style="66" customWidth="1"/>
    <col min="6142" max="6388" width="9" style="66"/>
    <col min="6389" max="6389" width="41.6333333333333" style="66" customWidth="1"/>
    <col min="6390" max="6391" width="14.5" style="66" customWidth="1"/>
    <col min="6392" max="6392" width="13.8833333333333" style="66" customWidth="1"/>
    <col min="6393" max="6395" width="9" style="66"/>
    <col min="6396" max="6397" width="10.5" style="66" customWidth="1"/>
    <col min="6398" max="6644" width="9" style="66"/>
    <col min="6645" max="6645" width="41.6333333333333" style="66" customWidth="1"/>
    <col min="6646" max="6647" width="14.5" style="66" customWidth="1"/>
    <col min="6648" max="6648" width="13.8833333333333" style="66" customWidth="1"/>
    <col min="6649" max="6651" width="9" style="66"/>
    <col min="6652" max="6653" width="10.5" style="66" customWidth="1"/>
    <col min="6654" max="6900" width="9" style="66"/>
    <col min="6901" max="6901" width="41.6333333333333" style="66" customWidth="1"/>
    <col min="6902" max="6903" width="14.5" style="66" customWidth="1"/>
    <col min="6904" max="6904" width="13.8833333333333" style="66" customWidth="1"/>
    <col min="6905" max="6907" width="9" style="66"/>
    <col min="6908" max="6909" width="10.5" style="66" customWidth="1"/>
    <col min="6910" max="7156" width="9" style="66"/>
    <col min="7157" max="7157" width="41.6333333333333" style="66" customWidth="1"/>
    <col min="7158" max="7159" width="14.5" style="66" customWidth="1"/>
    <col min="7160" max="7160" width="13.8833333333333" style="66" customWidth="1"/>
    <col min="7161" max="7163" width="9" style="66"/>
    <col min="7164" max="7165" width="10.5" style="66" customWidth="1"/>
    <col min="7166" max="7412" width="9" style="66"/>
    <col min="7413" max="7413" width="41.6333333333333" style="66" customWidth="1"/>
    <col min="7414" max="7415" width="14.5" style="66" customWidth="1"/>
    <col min="7416" max="7416" width="13.8833333333333" style="66" customWidth="1"/>
    <col min="7417" max="7419" width="9" style="66"/>
    <col min="7420" max="7421" width="10.5" style="66" customWidth="1"/>
    <col min="7422" max="7668" width="9" style="66"/>
    <col min="7669" max="7669" width="41.6333333333333" style="66" customWidth="1"/>
    <col min="7670" max="7671" width="14.5" style="66" customWidth="1"/>
    <col min="7672" max="7672" width="13.8833333333333" style="66" customWidth="1"/>
    <col min="7673" max="7675" width="9" style="66"/>
    <col min="7676" max="7677" width="10.5" style="66" customWidth="1"/>
    <col min="7678" max="7924" width="9" style="66"/>
    <col min="7925" max="7925" width="41.6333333333333" style="66" customWidth="1"/>
    <col min="7926" max="7927" width="14.5" style="66" customWidth="1"/>
    <col min="7928" max="7928" width="13.8833333333333" style="66" customWidth="1"/>
    <col min="7929" max="7931" width="9" style="66"/>
    <col min="7932" max="7933" width="10.5" style="66" customWidth="1"/>
    <col min="7934" max="8180" width="9" style="66"/>
    <col min="8181" max="8181" width="41.6333333333333" style="66" customWidth="1"/>
    <col min="8182" max="8183" width="14.5" style="66" customWidth="1"/>
    <col min="8184" max="8184" width="13.8833333333333" style="66" customWidth="1"/>
    <col min="8185" max="8187" width="9" style="66"/>
    <col min="8188" max="8189" width="10.5" style="66" customWidth="1"/>
    <col min="8190" max="8436" width="9" style="66"/>
    <col min="8437" max="8437" width="41.6333333333333" style="66" customWidth="1"/>
    <col min="8438" max="8439" width="14.5" style="66" customWidth="1"/>
    <col min="8440" max="8440" width="13.8833333333333" style="66" customWidth="1"/>
    <col min="8441" max="8443" width="9" style="66"/>
    <col min="8444" max="8445" width="10.5" style="66" customWidth="1"/>
    <col min="8446" max="8692" width="9" style="66"/>
    <col min="8693" max="8693" width="41.6333333333333" style="66" customWidth="1"/>
    <col min="8694" max="8695" width="14.5" style="66" customWidth="1"/>
    <col min="8696" max="8696" width="13.8833333333333" style="66" customWidth="1"/>
    <col min="8697" max="8699" width="9" style="66"/>
    <col min="8700" max="8701" width="10.5" style="66" customWidth="1"/>
    <col min="8702" max="8948" width="9" style="66"/>
    <col min="8949" max="8949" width="41.6333333333333" style="66" customWidth="1"/>
    <col min="8950" max="8951" width="14.5" style="66" customWidth="1"/>
    <col min="8952" max="8952" width="13.8833333333333" style="66" customWidth="1"/>
    <col min="8953" max="8955" width="9" style="66"/>
    <col min="8956" max="8957" width="10.5" style="66" customWidth="1"/>
    <col min="8958" max="9204" width="9" style="66"/>
    <col min="9205" max="9205" width="41.6333333333333" style="66" customWidth="1"/>
    <col min="9206" max="9207" width="14.5" style="66" customWidth="1"/>
    <col min="9208" max="9208" width="13.8833333333333" style="66" customWidth="1"/>
    <col min="9209" max="9211" width="9" style="66"/>
    <col min="9212" max="9213" width="10.5" style="66" customWidth="1"/>
    <col min="9214" max="9460" width="9" style="66"/>
    <col min="9461" max="9461" width="41.6333333333333" style="66" customWidth="1"/>
    <col min="9462" max="9463" width="14.5" style="66" customWidth="1"/>
    <col min="9464" max="9464" width="13.8833333333333" style="66" customWidth="1"/>
    <col min="9465" max="9467" width="9" style="66"/>
    <col min="9468" max="9469" width="10.5" style="66" customWidth="1"/>
    <col min="9470" max="9716" width="9" style="66"/>
    <col min="9717" max="9717" width="41.6333333333333" style="66" customWidth="1"/>
    <col min="9718" max="9719" width="14.5" style="66" customWidth="1"/>
    <col min="9720" max="9720" width="13.8833333333333" style="66" customWidth="1"/>
    <col min="9721" max="9723" width="9" style="66"/>
    <col min="9724" max="9725" width="10.5" style="66" customWidth="1"/>
    <col min="9726" max="9972" width="9" style="66"/>
    <col min="9973" max="9973" width="41.6333333333333" style="66" customWidth="1"/>
    <col min="9974" max="9975" width="14.5" style="66" customWidth="1"/>
    <col min="9976" max="9976" width="13.8833333333333" style="66" customWidth="1"/>
    <col min="9977" max="9979" width="9" style="66"/>
    <col min="9980" max="9981" width="10.5" style="66" customWidth="1"/>
    <col min="9982" max="10228" width="9" style="66"/>
    <col min="10229" max="10229" width="41.6333333333333" style="66" customWidth="1"/>
    <col min="10230" max="10231" width="14.5" style="66" customWidth="1"/>
    <col min="10232" max="10232" width="13.8833333333333" style="66" customWidth="1"/>
    <col min="10233" max="10235" width="9" style="66"/>
    <col min="10236" max="10237" width="10.5" style="66" customWidth="1"/>
    <col min="10238" max="10484" width="9" style="66"/>
    <col min="10485" max="10485" width="41.6333333333333" style="66" customWidth="1"/>
    <col min="10486" max="10487" width="14.5" style="66" customWidth="1"/>
    <col min="10488" max="10488" width="13.8833333333333" style="66" customWidth="1"/>
    <col min="10489" max="10491" width="9" style="66"/>
    <col min="10492" max="10493" width="10.5" style="66" customWidth="1"/>
    <col min="10494" max="10740" width="9" style="66"/>
    <col min="10741" max="10741" width="41.6333333333333" style="66" customWidth="1"/>
    <col min="10742" max="10743" width="14.5" style="66" customWidth="1"/>
    <col min="10744" max="10744" width="13.8833333333333" style="66" customWidth="1"/>
    <col min="10745" max="10747" width="9" style="66"/>
    <col min="10748" max="10749" width="10.5" style="66" customWidth="1"/>
    <col min="10750" max="10996" width="9" style="66"/>
    <col min="10997" max="10997" width="41.6333333333333" style="66" customWidth="1"/>
    <col min="10998" max="10999" width="14.5" style="66" customWidth="1"/>
    <col min="11000" max="11000" width="13.8833333333333" style="66" customWidth="1"/>
    <col min="11001" max="11003" width="9" style="66"/>
    <col min="11004" max="11005" width="10.5" style="66" customWidth="1"/>
    <col min="11006" max="11252" width="9" style="66"/>
    <col min="11253" max="11253" width="41.6333333333333" style="66" customWidth="1"/>
    <col min="11254" max="11255" width="14.5" style="66" customWidth="1"/>
    <col min="11256" max="11256" width="13.8833333333333" style="66" customWidth="1"/>
    <col min="11257" max="11259" width="9" style="66"/>
    <col min="11260" max="11261" width="10.5" style="66" customWidth="1"/>
    <col min="11262" max="11508" width="9" style="66"/>
    <col min="11509" max="11509" width="41.6333333333333" style="66" customWidth="1"/>
    <col min="11510" max="11511" width="14.5" style="66" customWidth="1"/>
    <col min="11512" max="11512" width="13.8833333333333" style="66" customWidth="1"/>
    <col min="11513" max="11515" width="9" style="66"/>
    <col min="11516" max="11517" width="10.5" style="66" customWidth="1"/>
    <col min="11518" max="11764" width="9" style="66"/>
    <col min="11765" max="11765" width="41.6333333333333" style="66" customWidth="1"/>
    <col min="11766" max="11767" width="14.5" style="66" customWidth="1"/>
    <col min="11768" max="11768" width="13.8833333333333" style="66" customWidth="1"/>
    <col min="11769" max="11771" width="9" style="66"/>
    <col min="11772" max="11773" width="10.5" style="66" customWidth="1"/>
    <col min="11774" max="12020" width="9" style="66"/>
    <col min="12021" max="12021" width="41.6333333333333" style="66" customWidth="1"/>
    <col min="12022" max="12023" width="14.5" style="66" customWidth="1"/>
    <col min="12024" max="12024" width="13.8833333333333" style="66" customWidth="1"/>
    <col min="12025" max="12027" width="9" style="66"/>
    <col min="12028" max="12029" width="10.5" style="66" customWidth="1"/>
    <col min="12030" max="12276" width="9" style="66"/>
    <col min="12277" max="12277" width="41.6333333333333" style="66" customWidth="1"/>
    <col min="12278" max="12279" width="14.5" style="66" customWidth="1"/>
    <col min="12280" max="12280" width="13.8833333333333" style="66" customWidth="1"/>
    <col min="12281" max="12283" width="9" style="66"/>
    <col min="12284" max="12285" width="10.5" style="66" customWidth="1"/>
    <col min="12286" max="12532" width="9" style="66"/>
    <col min="12533" max="12533" width="41.6333333333333" style="66" customWidth="1"/>
    <col min="12534" max="12535" width="14.5" style="66" customWidth="1"/>
    <col min="12536" max="12536" width="13.8833333333333" style="66" customWidth="1"/>
    <col min="12537" max="12539" width="9" style="66"/>
    <col min="12540" max="12541" width="10.5" style="66" customWidth="1"/>
    <col min="12542" max="12788" width="9" style="66"/>
    <col min="12789" max="12789" width="41.6333333333333" style="66" customWidth="1"/>
    <col min="12790" max="12791" width="14.5" style="66" customWidth="1"/>
    <col min="12792" max="12792" width="13.8833333333333" style="66" customWidth="1"/>
    <col min="12793" max="12795" width="9" style="66"/>
    <col min="12796" max="12797" width="10.5" style="66" customWidth="1"/>
    <col min="12798" max="13044" width="9" style="66"/>
    <col min="13045" max="13045" width="41.6333333333333" style="66" customWidth="1"/>
    <col min="13046" max="13047" width="14.5" style="66" customWidth="1"/>
    <col min="13048" max="13048" width="13.8833333333333" style="66" customWidth="1"/>
    <col min="13049" max="13051" width="9" style="66"/>
    <col min="13052" max="13053" width="10.5" style="66" customWidth="1"/>
    <col min="13054" max="13300" width="9" style="66"/>
    <col min="13301" max="13301" width="41.6333333333333" style="66" customWidth="1"/>
    <col min="13302" max="13303" width="14.5" style="66" customWidth="1"/>
    <col min="13304" max="13304" width="13.8833333333333" style="66" customWidth="1"/>
    <col min="13305" max="13307" width="9" style="66"/>
    <col min="13308" max="13309" width="10.5" style="66" customWidth="1"/>
    <col min="13310" max="13556" width="9" style="66"/>
    <col min="13557" max="13557" width="41.6333333333333" style="66" customWidth="1"/>
    <col min="13558" max="13559" width="14.5" style="66" customWidth="1"/>
    <col min="13560" max="13560" width="13.8833333333333" style="66" customWidth="1"/>
    <col min="13561" max="13563" width="9" style="66"/>
    <col min="13564" max="13565" width="10.5" style="66" customWidth="1"/>
    <col min="13566" max="13812" width="9" style="66"/>
    <col min="13813" max="13813" width="41.6333333333333" style="66" customWidth="1"/>
    <col min="13814" max="13815" width="14.5" style="66" customWidth="1"/>
    <col min="13816" max="13816" width="13.8833333333333" style="66" customWidth="1"/>
    <col min="13817" max="13819" width="9" style="66"/>
    <col min="13820" max="13821" width="10.5" style="66" customWidth="1"/>
    <col min="13822" max="14068" width="9" style="66"/>
    <col min="14069" max="14069" width="41.6333333333333" style="66" customWidth="1"/>
    <col min="14070" max="14071" width="14.5" style="66" customWidth="1"/>
    <col min="14072" max="14072" width="13.8833333333333" style="66" customWidth="1"/>
    <col min="14073" max="14075" width="9" style="66"/>
    <col min="14076" max="14077" width="10.5" style="66" customWidth="1"/>
    <col min="14078" max="14324" width="9" style="66"/>
    <col min="14325" max="14325" width="41.6333333333333" style="66" customWidth="1"/>
    <col min="14326" max="14327" width="14.5" style="66" customWidth="1"/>
    <col min="14328" max="14328" width="13.8833333333333" style="66" customWidth="1"/>
    <col min="14329" max="14331" width="9" style="66"/>
    <col min="14332" max="14333" width="10.5" style="66" customWidth="1"/>
    <col min="14334" max="14580" width="9" style="66"/>
    <col min="14581" max="14581" width="41.6333333333333" style="66" customWidth="1"/>
    <col min="14582" max="14583" width="14.5" style="66" customWidth="1"/>
    <col min="14584" max="14584" width="13.8833333333333" style="66" customWidth="1"/>
    <col min="14585" max="14587" width="9" style="66"/>
    <col min="14588" max="14589" width="10.5" style="66" customWidth="1"/>
    <col min="14590" max="14836" width="9" style="66"/>
    <col min="14837" max="14837" width="41.6333333333333" style="66" customWidth="1"/>
    <col min="14838" max="14839" width="14.5" style="66" customWidth="1"/>
    <col min="14840" max="14840" width="13.8833333333333" style="66" customWidth="1"/>
    <col min="14841" max="14843" width="9" style="66"/>
    <col min="14844" max="14845" width="10.5" style="66" customWidth="1"/>
    <col min="14846" max="15092" width="9" style="66"/>
    <col min="15093" max="15093" width="41.6333333333333" style="66" customWidth="1"/>
    <col min="15094" max="15095" width="14.5" style="66" customWidth="1"/>
    <col min="15096" max="15096" width="13.8833333333333" style="66" customWidth="1"/>
    <col min="15097" max="15099" width="9" style="66"/>
    <col min="15100" max="15101" width="10.5" style="66" customWidth="1"/>
    <col min="15102" max="15348" width="9" style="66"/>
    <col min="15349" max="15349" width="41.6333333333333" style="66" customWidth="1"/>
    <col min="15350" max="15351" width="14.5" style="66" customWidth="1"/>
    <col min="15352" max="15352" width="13.8833333333333" style="66" customWidth="1"/>
    <col min="15353" max="15355" width="9" style="66"/>
    <col min="15356" max="15357" width="10.5" style="66" customWidth="1"/>
    <col min="15358" max="15604" width="9" style="66"/>
    <col min="15605" max="15605" width="41.6333333333333" style="66" customWidth="1"/>
    <col min="15606" max="15607" width="14.5" style="66" customWidth="1"/>
    <col min="15608" max="15608" width="13.8833333333333" style="66" customWidth="1"/>
    <col min="15609" max="15611" width="9" style="66"/>
    <col min="15612" max="15613" width="10.5" style="66" customWidth="1"/>
    <col min="15614" max="15860" width="9" style="66"/>
    <col min="15861" max="15861" width="41.6333333333333" style="66" customWidth="1"/>
    <col min="15862" max="15863" width="14.5" style="66" customWidth="1"/>
    <col min="15864" max="15864" width="13.8833333333333" style="66" customWidth="1"/>
    <col min="15865" max="15867" width="9" style="66"/>
    <col min="15868" max="15869" width="10.5" style="66" customWidth="1"/>
    <col min="15870" max="16116" width="9" style="66"/>
    <col min="16117" max="16117" width="41.6333333333333" style="66" customWidth="1"/>
    <col min="16118" max="16119" width="14.5" style="66" customWidth="1"/>
    <col min="16120" max="16120" width="13.8833333333333" style="66" customWidth="1"/>
    <col min="16121" max="16123" width="9" style="66"/>
    <col min="16124" max="16125" width="10.5" style="66" customWidth="1"/>
    <col min="16126" max="16384" width="9" style="66"/>
  </cols>
  <sheetData>
    <row r="1" ht="45" customHeight="1" spans="1:4">
      <c r="A1" s="68" t="s">
        <v>3142</v>
      </c>
      <c r="B1" s="69"/>
      <c r="C1" s="69"/>
      <c r="D1" s="68"/>
    </row>
    <row r="2" ht="20.1" customHeight="1" spans="1:4">
      <c r="A2" s="70"/>
      <c r="B2" s="71"/>
      <c r="C2" s="72"/>
      <c r="D2" s="73" t="s">
        <v>3023</v>
      </c>
    </row>
    <row r="3" ht="45" customHeight="1" spans="1:4">
      <c r="A3" s="74" t="s">
        <v>2450</v>
      </c>
      <c r="B3" s="75" t="s">
        <v>4</v>
      </c>
      <c r="C3" s="75" t="s">
        <v>5</v>
      </c>
      <c r="D3" s="75" t="s">
        <v>6</v>
      </c>
    </row>
    <row r="4" ht="36" customHeight="1" spans="1:4">
      <c r="A4" s="76" t="s">
        <v>3128</v>
      </c>
      <c r="B4" s="77">
        <v>12978</v>
      </c>
      <c r="C4" s="78">
        <v>14449</v>
      </c>
      <c r="D4" s="79">
        <f t="shared" ref="D4:D22" si="0">IF(B4&gt;0,C4/B4-1,IF(B4&lt;0,-(C4/B4-1),""))</f>
        <v>0.113</v>
      </c>
    </row>
    <row r="5" ht="36" customHeight="1" spans="1:4">
      <c r="A5" s="80" t="s">
        <v>3129</v>
      </c>
      <c r="B5" s="81">
        <v>12945</v>
      </c>
      <c r="C5" s="82">
        <v>14399</v>
      </c>
      <c r="D5" s="83">
        <f t="shared" si="0"/>
        <v>0.112</v>
      </c>
    </row>
    <row r="6" ht="36" customHeight="1" spans="1:4">
      <c r="A6" s="76" t="s">
        <v>3130</v>
      </c>
      <c r="B6" s="77">
        <v>19737</v>
      </c>
      <c r="C6" s="78">
        <v>21673</v>
      </c>
      <c r="D6" s="84">
        <f t="shared" si="0"/>
        <v>0.098</v>
      </c>
    </row>
    <row r="7" ht="36" customHeight="1" spans="1:4">
      <c r="A7" s="80" t="s">
        <v>3129</v>
      </c>
      <c r="B7" s="81">
        <v>19737</v>
      </c>
      <c r="C7" s="85">
        <v>21673</v>
      </c>
      <c r="D7" s="83">
        <f t="shared" si="0"/>
        <v>0.098</v>
      </c>
    </row>
    <row r="8" ht="36" customHeight="1" spans="1:4">
      <c r="A8" s="76" t="s">
        <v>3131</v>
      </c>
      <c r="B8" s="77">
        <v>1574</v>
      </c>
      <c r="C8" s="86">
        <v>731</v>
      </c>
      <c r="D8" s="87">
        <f t="shared" si="0"/>
        <v>-1</v>
      </c>
    </row>
    <row r="9" ht="36" customHeight="1" spans="1:4">
      <c r="A9" s="80" t="s">
        <v>3129</v>
      </c>
      <c r="B9" s="81">
        <v>158</v>
      </c>
      <c r="C9" s="88">
        <v>210</v>
      </c>
      <c r="D9" s="89">
        <f t="shared" si="0"/>
        <v>0</v>
      </c>
    </row>
    <row r="10" ht="36" customHeight="1" spans="1:4">
      <c r="A10" s="76" t="s">
        <v>3132</v>
      </c>
      <c r="B10" s="77">
        <v>8305</v>
      </c>
      <c r="C10" s="78">
        <v>9039</v>
      </c>
      <c r="D10" s="84">
        <f t="shared" si="0"/>
        <v>0.088</v>
      </c>
    </row>
    <row r="11" ht="36" customHeight="1" spans="1:4">
      <c r="A11" s="80" t="s">
        <v>3129</v>
      </c>
      <c r="B11" s="81">
        <v>8287</v>
      </c>
      <c r="C11" s="85">
        <v>9014</v>
      </c>
      <c r="D11" s="83">
        <f t="shared" si="0"/>
        <v>0.088</v>
      </c>
    </row>
    <row r="12" ht="36" customHeight="1" spans="1:4">
      <c r="A12" s="76" t="s">
        <v>3133</v>
      </c>
      <c r="B12" s="77">
        <v>867</v>
      </c>
      <c r="C12" s="78">
        <v>825</v>
      </c>
      <c r="D12" s="84">
        <f t="shared" si="0"/>
        <v>-0.048</v>
      </c>
    </row>
    <row r="13" ht="36" customHeight="1" spans="1:4">
      <c r="A13" s="80" t="s">
        <v>3129</v>
      </c>
      <c r="B13" s="81">
        <v>867</v>
      </c>
      <c r="C13" s="85">
        <v>825</v>
      </c>
      <c r="D13" s="83">
        <f t="shared" si="0"/>
        <v>-0.048</v>
      </c>
    </row>
    <row r="14" s="65" customFormat="1" ht="36" customHeight="1" spans="1:4">
      <c r="A14" s="76" t="s">
        <v>3134</v>
      </c>
      <c r="B14" s="90">
        <v>7788</v>
      </c>
      <c r="C14" s="86">
        <v>8101</v>
      </c>
      <c r="D14" s="87">
        <f t="shared" si="0"/>
        <v>0</v>
      </c>
    </row>
    <row r="15" ht="36" customHeight="1" spans="1:4">
      <c r="A15" s="80" t="s">
        <v>3129</v>
      </c>
      <c r="B15" s="91">
        <v>7782</v>
      </c>
      <c r="C15" s="88">
        <v>8096</v>
      </c>
      <c r="D15" s="89">
        <f t="shared" si="0"/>
        <v>0</v>
      </c>
    </row>
    <row r="16" ht="36" customHeight="1" spans="1:4">
      <c r="A16" s="76" t="s">
        <v>3135</v>
      </c>
      <c r="B16" s="92">
        <v>33272</v>
      </c>
      <c r="C16" s="78">
        <v>34382</v>
      </c>
      <c r="D16" s="84">
        <f t="shared" si="0"/>
        <v>0.033</v>
      </c>
    </row>
    <row r="17" ht="36" customHeight="1" spans="1:4">
      <c r="A17" s="80" t="s">
        <v>3129</v>
      </c>
      <c r="B17" s="93">
        <v>33272</v>
      </c>
      <c r="C17" s="94">
        <v>34382</v>
      </c>
      <c r="D17" s="83">
        <f t="shared" si="0"/>
        <v>0.033</v>
      </c>
    </row>
    <row r="18" ht="36" customHeight="1" spans="1:4">
      <c r="A18" s="95" t="s">
        <v>3136</v>
      </c>
      <c r="B18" s="92">
        <v>84521</v>
      </c>
      <c r="C18" s="92">
        <v>89200</v>
      </c>
      <c r="D18" s="96">
        <f t="shared" si="0"/>
        <v>0.055</v>
      </c>
    </row>
    <row r="19" ht="36" customHeight="1" spans="1:4">
      <c r="A19" s="80" t="s">
        <v>3137</v>
      </c>
      <c r="B19" s="93">
        <v>83048</v>
      </c>
      <c r="C19" s="93">
        <v>88599</v>
      </c>
      <c r="D19" s="97">
        <f t="shared" si="0"/>
        <v>0.067</v>
      </c>
    </row>
    <row r="20" ht="36" customHeight="1" spans="1:4">
      <c r="A20" s="76" t="s">
        <v>3138</v>
      </c>
      <c r="B20" s="92"/>
      <c r="C20" s="98"/>
      <c r="D20" s="84" t="str">
        <f t="shared" si="0"/>
        <v/>
      </c>
    </row>
    <row r="21" ht="36" customHeight="1" spans="1:4">
      <c r="A21" s="99" t="s">
        <v>3139</v>
      </c>
      <c r="B21" s="92">
        <v>42445</v>
      </c>
      <c r="C21" s="98">
        <v>77090</v>
      </c>
      <c r="D21" s="84">
        <f t="shared" si="0"/>
        <v>0.816</v>
      </c>
    </row>
    <row r="22" ht="36" customHeight="1" spans="1:4">
      <c r="A22" s="95" t="s">
        <v>3140</v>
      </c>
      <c r="B22" s="92">
        <v>126966</v>
      </c>
      <c r="C22" s="92">
        <v>166290</v>
      </c>
      <c r="D22" s="84">
        <f t="shared" si="0"/>
        <v>0.31</v>
      </c>
    </row>
    <row r="23" spans="2:3">
      <c r="B23" s="100"/>
      <c r="C23" s="100"/>
    </row>
    <row r="24" spans="2:3">
      <c r="B24" s="100"/>
      <c r="C24" s="100"/>
    </row>
    <row r="25" spans="2:3">
      <c r="B25" s="100"/>
      <c r="C25" s="100"/>
    </row>
    <row r="26" spans="2:3">
      <c r="B26" s="100"/>
      <c r="C26" s="100"/>
    </row>
  </sheetData>
  <autoFilter ref="A3:D22">
    <extLst/>
  </autoFilter>
  <mergeCells count="1">
    <mergeCell ref="A1:D1"/>
  </mergeCells>
  <conditionalFormatting sqref="D16">
    <cfRule type="cellIs" dxfId="5" priority="4" stopIfTrue="1" operator="lessThan">
      <formula>0</formula>
    </cfRule>
  </conditionalFormatting>
  <conditionalFormatting sqref="D21:D22">
    <cfRule type="cellIs" dxfId="3" priority="2" stopIfTrue="1" operator="lessThanOrEqual">
      <formula>-1</formula>
    </cfRule>
  </conditionalFormatting>
  <conditionalFormatting sqref="D5:D7 D10:D13 D16:D17 D20">
    <cfRule type="cellIs" dxfId="3" priority="3" stopIfTrue="1" operator="lessThanOrEqual">
      <formula>-1</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G17" sqref="G17"/>
    </sheetView>
  </sheetViews>
  <sheetFormatPr defaultColWidth="10" defaultRowHeight="13.5" outlineLevelCol="6"/>
  <cols>
    <col min="1" max="1" width="24.6333333333333" style="20" customWidth="1"/>
    <col min="2" max="7" width="15.6333333333333" style="20" customWidth="1"/>
    <col min="8" max="8" width="9.76666666666667" style="20" customWidth="1"/>
    <col min="9" max="16384" width="10" style="20"/>
  </cols>
  <sheetData>
    <row r="1" s="20" customFormat="1" ht="30" customHeight="1" spans="1:1">
      <c r="A1" s="49"/>
    </row>
    <row r="2" s="20" customFormat="1" ht="28.6" customHeight="1" spans="1:7">
      <c r="A2" s="62" t="s">
        <v>3143</v>
      </c>
      <c r="B2" s="62"/>
      <c r="C2" s="62"/>
      <c r="D2" s="62"/>
      <c r="E2" s="62"/>
      <c r="F2" s="62"/>
      <c r="G2" s="62"/>
    </row>
    <row r="3" s="20" customFormat="1" ht="23" customHeight="1" spans="1:7">
      <c r="A3" s="52"/>
      <c r="B3" s="52"/>
      <c r="F3" s="53" t="s">
        <v>3144</v>
      </c>
      <c r="G3" s="53"/>
    </row>
    <row r="4" s="20" customFormat="1" ht="30" customHeight="1" spans="1:7">
      <c r="A4" s="56" t="s">
        <v>3145</v>
      </c>
      <c r="B4" s="56" t="s">
        <v>3146</v>
      </c>
      <c r="C4" s="56"/>
      <c r="D4" s="56"/>
      <c r="E4" s="56" t="s">
        <v>3147</v>
      </c>
      <c r="F4" s="56"/>
      <c r="G4" s="56"/>
    </row>
    <row r="5" s="20" customFormat="1" ht="30" customHeight="1" spans="1:7">
      <c r="A5" s="56"/>
      <c r="B5" s="63"/>
      <c r="C5" s="56" t="s">
        <v>3148</v>
      </c>
      <c r="D5" s="56" t="s">
        <v>3149</v>
      </c>
      <c r="E5" s="63"/>
      <c r="F5" s="56" t="s">
        <v>3148</v>
      </c>
      <c r="G5" s="56" t="s">
        <v>3149</v>
      </c>
    </row>
    <row r="6" s="20" customFormat="1" ht="30" customHeight="1" spans="1:7">
      <c r="A6" s="56" t="s">
        <v>3150</v>
      </c>
      <c r="B6" s="56" t="s">
        <v>3151</v>
      </c>
      <c r="C6" s="56" t="s">
        <v>3152</v>
      </c>
      <c r="D6" s="56" t="s">
        <v>3153</v>
      </c>
      <c r="E6" s="56" t="s">
        <v>3154</v>
      </c>
      <c r="F6" s="56" t="s">
        <v>3155</v>
      </c>
      <c r="G6" s="56" t="s">
        <v>3156</v>
      </c>
    </row>
    <row r="7" s="20" customFormat="1" ht="30" customHeight="1" spans="1:7">
      <c r="A7" s="64" t="s">
        <v>2478</v>
      </c>
      <c r="B7" s="63">
        <v>53.51</v>
      </c>
      <c r="C7" s="63">
        <v>21.63</v>
      </c>
      <c r="D7" s="63">
        <v>31.88</v>
      </c>
      <c r="E7" s="63">
        <v>51.4</v>
      </c>
      <c r="F7" s="63">
        <v>19.84</v>
      </c>
      <c r="G7" s="63">
        <v>31.57</v>
      </c>
    </row>
    <row r="8" s="20" customFormat="1" ht="30" customHeight="1" spans="1:7">
      <c r="A8" s="59"/>
      <c r="B8" s="63"/>
      <c r="C8" s="63"/>
      <c r="D8" s="63"/>
      <c r="E8" s="63"/>
      <c r="F8" s="63"/>
      <c r="G8" s="63"/>
    </row>
    <row r="9" s="20" customFormat="1" ht="44" customHeight="1" spans="1:7">
      <c r="A9" s="64"/>
      <c r="B9" s="63"/>
      <c r="C9" s="63"/>
      <c r="D9" s="63"/>
      <c r="E9" s="63"/>
      <c r="F9" s="63"/>
      <c r="G9" s="63"/>
    </row>
    <row r="10" s="20" customFormat="1" ht="30" customHeight="1" spans="1:7">
      <c r="A10" s="64"/>
      <c r="B10" s="63"/>
      <c r="C10" s="63"/>
      <c r="D10" s="63"/>
      <c r="E10" s="63"/>
      <c r="F10" s="63"/>
      <c r="G10" s="63"/>
    </row>
    <row r="11" s="20" customFormat="1" ht="30" customHeight="1" spans="1:7">
      <c r="A11" s="64"/>
      <c r="B11" s="63"/>
      <c r="C11" s="63"/>
      <c r="D11" s="63"/>
      <c r="E11" s="63"/>
      <c r="F11" s="63"/>
      <c r="G11" s="63"/>
    </row>
    <row r="12" s="20" customFormat="1" ht="30" customHeight="1" spans="1:7">
      <c r="A12" s="64"/>
      <c r="B12" s="63"/>
      <c r="C12" s="63"/>
      <c r="D12" s="63"/>
      <c r="E12" s="63"/>
      <c r="F12" s="63"/>
      <c r="G12" s="63"/>
    </row>
    <row r="13" s="22" customFormat="1" ht="25" customHeight="1" spans="1:7">
      <c r="A13" s="48" t="s">
        <v>3157</v>
      </c>
      <c r="B13" s="48"/>
      <c r="C13" s="48"/>
      <c r="D13" s="48"/>
      <c r="E13" s="48"/>
      <c r="F13" s="48"/>
      <c r="G13" s="48"/>
    </row>
    <row r="14" s="22" customFormat="1" ht="25" customHeight="1" spans="1:7">
      <c r="A14" s="48" t="s">
        <v>3158</v>
      </c>
      <c r="B14" s="48"/>
      <c r="C14" s="48"/>
      <c r="D14" s="48"/>
      <c r="E14" s="48"/>
      <c r="F14" s="48"/>
      <c r="G14" s="48"/>
    </row>
    <row r="15" s="20" customFormat="1" ht="18" customHeight="1" spans="1:7">
      <c r="A15" s="49"/>
      <c r="B15" s="49"/>
      <c r="C15" s="49"/>
      <c r="D15" s="49"/>
      <c r="E15" s="49"/>
      <c r="F15" s="49"/>
      <c r="G15" s="49"/>
    </row>
    <row r="16" s="20" customFormat="1" ht="18" customHeight="1" spans="1:7">
      <c r="A16" s="49"/>
      <c r="B16" s="49"/>
      <c r="C16" s="49"/>
      <c r="D16" s="49"/>
      <c r="E16" s="49"/>
      <c r="F16" s="49"/>
      <c r="G16" s="49"/>
    </row>
    <row r="17" s="20" customFormat="1" ht="18" customHeight="1" spans="1:7">
      <c r="A17" s="49"/>
      <c r="B17" s="49"/>
      <c r="C17" s="49"/>
      <c r="D17" s="49"/>
      <c r="E17" s="49"/>
      <c r="F17" s="49"/>
      <c r="G17" s="49"/>
    </row>
    <row r="18" s="20" customFormat="1" ht="18" customHeight="1" spans="1:7">
      <c r="A18" s="49"/>
      <c r="B18" s="49"/>
      <c r="C18" s="49"/>
      <c r="D18" s="49"/>
      <c r="E18" s="49"/>
      <c r="F18" s="49"/>
      <c r="G18" s="49"/>
    </row>
    <row r="19" s="20" customFormat="1" ht="14" customHeight="1" spans="1:7">
      <c r="A19" s="49"/>
      <c r="B19" s="49"/>
      <c r="C19" s="49"/>
      <c r="D19" s="49"/>
      <c r="E19" s="49"/>
      <c r="F19" s="49"/>
      <c r="G19" s="49"/>
    </row>
  </sheetData>
  <mergeCells count="7">
    <mergeCell ref="A2:G2"/>
    <mergeCell ref="F3:G3"/>
    <mergeCell ref="B4:D4"/>
    <mergeCell ref="E4:G4"/>
    <mergeCell ref="A13:G13"/>
    <mergeCell ref="A14:G14"/>
    <mergeCell ref="A4:A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D25" sqref="D25"/>
    </sheetView>
  </sheetViews>
  <sheetFormatPr defaultColWidth="10" defaultRowHeight="13.5" outlineLevelCol="6"/>
  <cols>
    <col min="1" max="1" width="62.25" style="20" customWidth="1"/>
    <col min="2" max="3" width="28.6333333333333" style="20" customWidth="1"/>
    <col min="4" max="4" width="9.76666666666667" style="20" customWidth="1"/>
    <col min="5" max="16384" width="10" style="20"/>
  </cols>
  <sheetData>
    <row r="1" s="20" customFormat="1" ht="23" customHeight="1"/>
    <row r="2" s="20" customFormat="1" ht="14.3" customHeight="1" spans="1:1">
      <c r="A2" s="49"/>
    </row>
    <row r="3" s="20" customFormat="1" ht="28.6" customHeight="1" spans="1:3">
      <c r="A3" s="45" t="s">
        <v>3159</v>
      </c>
      <c r="B3" s="45"/>
      <c r="C3" s="45"/>
    </row>
    <row r="4" s="20" customFormat="1" ht="27" customHeight="1" spans="1:3">
      <c r="A4" s="52"/>
      <c r="B4" s="52"/>
      <c r="C4" s="53" t="s">
        <v>3144</v>
      </c>
    </row>
    <row r="5" s="54" customFormat="1" ht="24" customHeight="1" spans="1:3">
      <c r="A5" s="56" t="s">
        <v>3160</v>
      </c>
      <c r="B5" s="56" t="s">
        <v>3103</v>
      </c>
      <c r="C5" s="56" t="s">
        <v>3161</v>
      </c>
    </row>
    <row r="6" s="54" customFormat="1" ht="32" customHeight="1" spans="1:3">
      <c r="A6" s="57" t="s">
        <v>3162</v>
      </c>
      <c r="B6" s="58"/>
      <c r="C6" s="58">
        <v>19.78</v>
      </c>
    </row>
    <row r="7" s="54" customFormat="1" ht="32" customHeight="1" spans="1:3">
      <c r="A7" s="57" t="s">
        <v>3163</v>
      </c>
      <c r="B7" s="58">
        <v>21.63</v>
      </c>
      <c r="C7" s="58"/>
    </row>
    <row r="8" s="54" customFormat="1" ht="32" customHeight="1" spans="1:3">
      <c r="A8" s="57" t="s">
        <v>3164</v>
      </c>
      <c r="B8" s="58"/>
      <c r="C8" s="58">
        <v>1.96</v>
      </c>
    </row>
    <row r="9" s="54" customFormat="1" ht="30" customHeight="1" spans="1:3">
      <c r="A9" s="59" t="s">
        <v>3165</v>
      </c>
      <c r="B9" s="58"/>
      <c r="C9" s="58"/>
    </row>
    <row r="10" s="54" customFormat="1" ht="32" customHeight="1" spans="1:3">
      <c r="A10" s="59" t="s">
        <v>3166</v>
      </c>
      <c r="B10" s="58"/>
      <c r="C10" s="58">
        <v>1.96</v>
      </c>
    </row>
    <row r="11" s="54" customFormat="1" ht="32" customHeight="1" spans="1:3">
      <c r="A11" s="57" t="s">
        <v>3167</v>
      </c>
      <c r="B11" s="58"/>
      <c r="C11" s="58">
        <v>1.91</v>
      </c>
    </row>
    <row r="12" s="54" customFormat="1" ht="32" customHeight="1" spans="1:3">
      <c r="A12" s="57" t="s">
        <v>3168</v>
      </c>
      <c r="B12" s="58"/>
      <c r="C12" s="58">
        <v>19.84</v>
      </c>
    </row>
    <row r="13" s="54" customFormat="1" ht="32" customHeight="1" spans="1:3">
      <c r="A13" s="57" t="s">
        <v>3169</v>
      </c>
      <c r="B13" s="58"/>
      <c r="C13" s="58"/>
    </row>
    <row r="14" s="54" customFormat="1" ht="32" customHeight="1" spans="1:3">
      <c r="A14" s="57" t="s">
        <v>3170</v>
      </c>
      <c r="B14" s="58"/>
      <c r="C14" s="58"/>
    </row>
    <row r="15" s="55" customFormat="1" ht="69" customHeight="1" spans="1:7">
      <c r="A15" s="60" t="s">
        <v>3171</v>
      </c>
      <c r="B15" s="60"/>
      <c r="C15" s="60"/>
      <c r="D15" s="61"/>
      <c r="E15" s="61"/>
      <c r="F15" s="61"/>
      <c r="G15" s="61"/>
    </row>
    <row r="16" s="20" customFormat="1" spans="1:3">
      <c r="A16" s="52"/>
      <c r="B16" s="52"/>
      <c r="C16" s="52"/>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C13" sqref="C13"/>
    </sheetView>
  </sheetViews>
  <sheetFormatPr defaultColWidth="10" defaultRowHeight="13.5" outlineLevelCol="6"/>
  <cols>
    <col min="1" max="1" width="60" style="20" customWidth="1"/>
    <col min="2" max="3" width="25.6333333333333" style="20" customWidth="1"/>
    <col min="4" max="4" width="9.76666666666667" style="20" customWidth="1"/>
    <col min="5" max="16384" width="10" style="20"/>
  </cols>
  <sheetData>
    <row r="1" s="20" customFormat="1" ht="23" customHeight="1"/>
    <row r="2" s="20" customFormat="1" ht="14.3" customHeight="1" spans="1:1">
      <c r="A2" s="49"/>
    </row>
    <row r="3" s="20" customFormat="1" ht="28.6" customHeight="1" spans="1:3">
      <c r="A3" s="45" t="s">
        <v>3172</v>
      </c>
      <c r="B3" s="45"/>
      <c r="C3" s="45"/>
    </row>
    <row r="4" s="20" customFormat="1" ht="27" customHeight="1" spans="1:3">
      <c r="A4" s="52"/>
      <c r="B4" s="52"/>
      <c r="C4" s="53" t="s">
        <v>3144</v>
      </c>
    </row>
    <row r="5" s="20" customFormat="1" ht="24" customHeight="1" spans="1:3">
      <c r="A5" s="27" t="s">
        <v>3160</v>
      </c>
      <c r="B5" s="27" t="s">
        <v>3103</v>
      </c>
      <c r="C5" s="27" t="s">
        <v>3161</v>
      </c>
    </row>
    <row r="6" s="20" customFormat="1" ht="32" customHeight="1" spans="1:3">
      <c r="A6" s="29" t="s">
        <v>3162</v>
      </c>
      <c r="B6" s="31"/>
      <c r="C6" s="31">
        <v>19.78</v>
      </c>
    </row>
    <row r="7" s="20" customFormat="1" ht="32" customHeight="1" spans="1:3">
      <c r="A7" s="29" t="s">
        <v>3163</v>
      </c>
      <c r="B7" s="31">
        <v>21.63</v>
      </c>
      <c r="C7" s="31"/>
    </row>
    <row r="8" s="20" customFormat="1" ht="32" customHeight="1" spans="1:3">
      <c r="A8" s="29" t="s">
        <v>3164</v>
      </c>
      <c r="B8" s="31"/>
      <c r="C8" s="31">
        <v>1.96</v>
      </c>
    </row>
    <row r="9" s="20" customFormat="1" ht="32" customHeight="1" spans="1:3">
      <c r="A9" s="29" t="s">
        <v>3173</v>
      </c>
      <c r="B9" s="31"/>
      <c r="C9" s="31"/>
    </row>
    <row r="10" s="20" customFormat="1" ht="32" customHeight="1" spans="1:3">
      <c r="A10" s="29" t="s">
        <v>3174</v>
      </c>
      <c r="B10" s="31"/>
      <c r="C10" s="31">
        <v>1.96</v>
      </c>
    </row>
    <row r="11" s="20" customFormat="1" ht="32" customHeight="1" spans="1:3">
      <c r="A11" s="29" t="s">
        <v>3167</v>
      </c>
      <c r="B11" s="31"/>
      <c r="C11" s="31">
        <v>1.91</v>
      </c>
    </row>
    <row r="12" s="20" customFormat="1" ht="32" customHeight="1" spans="1:3">
      <c r="A12" s="29" t="s">
        <v>3168</v>
      </c>
      <c r="B12" s="31"/>
      <c r="C12" s="31">
        <v>19.84</v>
      </c>
    </row>
    <row r="13" s="20" customFormat="1" ht="32" customHeight="1" spans="1:3">
      <c r="A13" s="29" t="s">
        <v>3169</v>
      </c>
      <c r="B13" s="31"/>
      <c r="C13" s="31"/>
    </row>
    <row r="14" s="20" customFormat="1" ht="32" customHeight="1" spans="1:3">
      <c r="A14" s="29" t="s">
        <v>3170</v>
      </c>
      <c r="B14" s="31"/>
      <c r="C14" s="31"/>
    </row>
    <row r="15" s="22" customFormat="1" ht="69" customHeight="1" spans="1:7">
      <c r="A15" s="32" t="s">
        <v>3175</v>
      </c>
      <c r="B15" s="32"/>
      <c r="C15" s="32"/>
      <c r="D15" s="48"/>
      <c r="E15" s="48"/>
      <c r="F15" s="48"/>
      <c r="G15" s="48"/>
    </row>
    <row r="16" s="20" customFormat="1" spans="1:3">
      <c r="A16" s="52"/>
      <c r="B16" s="52"/>
      <c r="C16" s="52"/>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19" sqref="B19"/>
    </sheetView>
  </sheetViews>
  <sheetFormatPr defaultColWidth="10" defaultRowHeight="13.5" outlineLevelCol="2"/>
  <cols>
    <col min="1" max="1" width="60.5" style="20" customWidth="1"/>
    <col min="2" max="3" width="25.6333333333333" style="20" customWidth="1"/>
    <col min="4" max="4" width="9.76666666666667" style="20" customWidth="1"/>
    <col min="5" max="16384" width="10" style="20"/>
  </cols>
  <sheetData>
    <row r="1" s="20" customFormat="1" ht="24" customHeight="1"/>
    <row r="2" s="20" customFormat="1" ht="14.3" customHeight="1" spans="1:1">
      <c r="A2" s="49"/>
    </row>
    <row r="3" s="20" customFormat="1" ht="28.6" customHeight="1" spans="1:3">
      <c r="A3" s="45" t="s">
        <v>3176</v>
      </c>
      <c r="B3" s="45"/>
      <c r="C3" s="45"/>
    </row>
    <row r="4" s="20" customFormat="1" ht="25" customHeight="1" spans="1:3">
      <c r="A4" s="52"/>
      <c r="B4" s="52"/>
      <c r="C4" s="53" t="s">
        <v>3144</v>
      </c>
    </row>
    <row r="5" s="20" customFormat="1" ht="32" customHeight="1" spans="1:3">
      <c r="A5" s="27" t="s">
        <v>3160</v>
      </c>
      <c r="B5" s="27" t="s">
        <v>3103</v>
      </c>
      <c r="C5" s="27" t="s">
        <v>3161</v>
      </c>
    </row>
    <row r="6" s="20" customFormat="1" ht="32" customHeight="1" spans="1:3">
      <c r="A6" s="29" t="s">
        <v>3177</v>
      </c>
      <c r="B6" s="31"/>
      <c r="C6" s="31">
        <v>8.84</v>
      </c>
    </row>
    <row r="7" s="20" customFormat="1" ht="32" customHeight="1" spans="1:3">
      <c r="A7" s="29" t="s">
        <v>3178</v>
      </c>
      <c r="B7" s="31">
        <v>31.88</v>
      </c>
      <c r="C7" s="31"/>
    </row>
    <row r="8" s="20" customFormat="1" ht="32" customHeight="1" spans="1:3">
      <c r="A8" s="29" t="s">
        <v>3179</v>
      </c>
      <c r="B8" s="31"/>
      <c r="C8" s="31">
        <v>23.14</v>
      </c>
    </row>
    <row r="9" s="20" customFormat="1" ht="32" customHeight="1" spans="1:3">
      <c r="A9" s="29" t="s">
        <v>3180</v>
      </c>
      <c r="B9" s="31"/>
      <c r="C9" s="31">
        <v>0.41</v>
      </c>
    </row>
    <row r="10" s="20" customFormat="1" ht="32" customHeight="1" spans="1:3">
      <c r="A10" s="29" t="s">
        <v>3181</v>
      </c>
      <c r="B10" s="31"/>
      <c r="C10" s="31">
        <v>31.57</v>
      </c>
    </row>
    <row r="11" s="20" customFormat="1" ht="32" customHeight="1" spans="1:3">
      <c r="A11" s="29" t="s">
        <v>3182</v>
      </c>
      <c r="B11" s="31"/>
      <c r="C11" s="31"/>
    </row>
    <row r="12" s="20" customFormat="1" ht="32" customHeight="1" spans="1:3">
      <c r="A12" s="29" t="s">
        <v>3183</v>
      </c>
      <c r="B12" s="31"/>
      <c r="C12" s="31"/>
    </row>
    <row r="13" s="22" customFormat="1" ht="72" customHeight="1" spans="1:3">
      <c r="A13" s="32" t="s">
        <v>3184</v>
      </c>
      <c r="B13" s="32"/>
      <c r="C13" s="32"/>
    </row>
    <row r="14" s="20" customFormat="1" ht="31" customHeight="1" spans="1:3">
      <c r="A14" s="51"/>
      <c r="B14" s="51"/>
      <c r="C14" s="51"/>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I26" sqref="I26"/>
    </sheetView>
  </sheetViews>
  <sheetFormatPr defaultColWidth="10" defaultRowHeight="13.5" outlineLevelCol="2"/>
  <cols>
    <col min="1" max="1" width="59.3833333333333" style="20" customWidth="1"/>
    <col min="2" max="3" width="25.6333333333333" style="20" customWidth="1"/>
    <col min="4" max="4" width="9.76666666666667" style="20" customWidth="1"/>
    <col min="5" max="16384" width="10" style="20"/>
  </cols>
  <sheetData>
    <row r="1" s="20" customFormat="1" ht="24" customHeight="1"/>
    <row r="2" s="20" customFormat="1" ht="14.3" customHeight="1" spans="1:1">
      <c r="A2" s="49"/>
    </row>
    <row r="3" s="20" customFormat="1" ht="28.6" customHeight="1" spans="1:3">
      <c r="A3" s="45" t="s">
        <v>3185</v>
      </c>
      <c r="B3" s="45"/>
      <c r="C3" s="45"/>
    </row>
    <row r="4" s="21" customFormat="1" ht="25" customHeight="1" spans="1:3">
      <c r="A4" s="50"/>
      <c r="B4" s="50"/>
      <c r="C4" s="35" t="s">
        <v>3144</v>
      </c>
    </row>
    <row r="5" s="21" customFormat="1" ht="32" customHeight="1" spans="1:3">
      <c r="A5" s="27" t="s">
        <v>3160</v>
      </c>
      <c r="B5" s="27" t="s">
        <v>3103</v>
      </c>
      <c r="C5" s="27" t="s">
        <v>3161</v>
      </c>
    </row>
    <row r="6" s="21" customFormat="1" ht="32" customHeight="1" spans="1:3">
      <c r="A6" s="29" t="s">
        <v>3177</v>
      </c>
      <c r="B6" s="31"/>
      <c r="C6" s="31">
        <v>8.84</v>
      </c>
    </row>
    <row r="7" s="21" customFormat="1" ht="32" customHeight="1" spans="1:3">
      <c r="A7" s="29" t="s">
        <v>3178</v>
      </c>
      <c r="B7" s="31">
        <v>31.88</v>
      </c>
      <c r="C7" s="31"/>
    </row>
    <row r="8" s="21" customFormat="1" ht="32" customHeight="1" spans="1:3">
      <c r="A8" s="29" t="s">
        <v>3179</v>
      </c>
      <c r="B8" s="31"/>
      <c r="C8" s="31">
        <v>23.14</v>
      </c>
    </row>
    <row r="9" s="21" customFormat="1" ht="32" customHeight="1" spans="1:3">
      <c r="A9" s="29" t="s">
        <v>3180</v>
      </c>
      <c r="B9" s="31"/>
      <c r="C9" s="31">
        <v>0.41</v>
      </c>
    </row>
    <row r="10" s="21" customFormat="1" ht="32" customHeight="1" spans="1:3">
      <c r="A10" s="29" t="s">
        <v>3181</v>
      </c>
      <c r="B10" s="31"/>
      <c r="C10" s="31">
        <v>31.57</v>
      </c>
    </row>
    <row r="11" s="21" customFormat="1" ht="32" customHeight="1" spans="1:3">
      <c r="A11" s="29" t="s">
        <v>3186</v>
      </c>
      <c r="B11" s="31"/>
      <c r="C11" s="31"/>
    </row>
    <row r="12" s="21" customFormat="1" ht="32" customHeight="1" spans="1:3">
      <c r="A12" s="29" t="s">
        <v>3187</v>
      </c>
      <c r="B12" s="31"/>
      <c r="C12" s="31"/>
    </row>
    <row r="13" s="22" customFormat="1" ht="65" customHeight="1" spans="1:3">
      <c r="A13" s="32" t="s">
        <v>3188</v>
      </c>
      <c r="B13" s="32"/>
      <c r="C13" s="32"/>
    </row>
    <row r="14" s="20" customFormat="1" ht="31" customHeight="1" spans="1:3">
      <c r="A14" s="51"/>
      <c r="B14" s="51"/>
      <c r="C14" s="51"/>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7" workbookViewId="0">
      <selection activeCell="F15" sqref="F15"/>
    </sheetView>
  </sheetViews>
  <sheetFormatPr defaultColWidth="10" defaultRowHeight="13.5" outlineLevelCol="3"/>
  <cols>
    <col min="1" max="1" width="36" style="20" customWidth="1"/>
    <col min="2" max="4" width="15.6333333333333" style="20" customWidth="1"/>
    <col min="5" max="5" width="9.76666666666667" style="20" customWidth="1"/>
    <col min="6" max="16384" width="10" style="20"/>
  </cols>
  <sheetData>
    <row r="1" s="20" customFormat="1" ht="22" customHeight="1"/>
    <row r="2" s="20" customFormat="1" ht="14.3" customHeight="1" spans="1:1">
      <c r="A2" s="44"/>
    </row>
    <row r="3" s="20" customFormat="1" ht="63" customHeight="1" spans="1:4">
      <c r="A3" s="45" t="s">
        <v>3189</v>
      </c>
      <c r="B3" s="45"/>
      <c r="C3" s="45"/>
      <c r="D3" s="45"/>
    </row>
    <row r="4" s="21" customFormat="1" ht="30" customHeight="1" spans="4:4">
      <c r="D4" s="35" t="s">
        <v>3144</v>
      </c>
    </row>
    <row r="5" s="21" customFormat="1" ht="25" customHeight="1" spans="1:4">
      <c r="A5" s="27" t="s">
        <v>3160</v>
      </c>
      <c r="B5" s="27" t="s">
        <v>3190</v>
      </c>
      <c r="C5" s="27" t="s">
        <v>3191</v>
      </c>
      <c r="D5" s="27" t="s">
        <v>3192</v>
      </c>
    </row>
    <row r="6" s="21" customFormat="1" ht="25" customHeight="1" spans="1:4">
      <c r="A6" s="46" t="s">
        <v>3193</v>
      </c>
      <c r="B6" s="37" t="s">
        <v>3194</v>
      </c>
      <c r="C6" s="38">
        <v>23.34</v>
      </c>
      <c r="D6" s="38">
        <v>23.34</v>
      </c>
    </row>
    <row r="7" s="21" customFormat="1" ht="25" customHeight="1" spans="1:4">
      <c r="A7" s="47" t="s">
        <v>3195</v>
      </c>
      <c r="B7" s="37" t="s">
        <v>3152</v>
      </c>
      <c r="C7" s="38">
        <v>0.2</v>
      </c>
      <c r="D7" s="38">
        <v>0.2</v>
      </c>
    </row>
    <row r="8" s="21" customFormat="1" ht="25" customHeight="1" spans="1:4">
      <c r="A8" s="47" t="s">
        <v>3196</v>
      </c>
      <c r="B8" s="37" t="s">
        <v>3153</v>
      </c>
      <c r="C8" s="38">
        <v>1.91</v>
      </c>
      <c r="D8" s="38">
        <v>1.91</v>
      </c>
    </row>
    <row r="9" s="21" customFormat="1" ht="25" customHeight="1" spans="1:4">
      <c r="A9" s="47" t="s">
        <v>3197</v>
      </c>
      <c r="B9" s="37" t="s">
        <v>3198</v>
      </c>
      <c r="C9" s="38">
        <v>23.14</v>
      </c>
      <c r="D9" s="38">
        <v>23.14</v>
      </c>
    </row>
    <row r="10" s="21" customFormat="1" ht="25" customHeight="1" spans="1:4">
      <c r="A10" s="47" t="s">
        <v>3196</v>
      </c>
      <c r="B10" s="37" t="s">
        <v>3155</v>
      </c>
      <c r="C10" s="38">
        <v>0.34</v>
      </c>
      <c r="D10" s="38">
        <v>0.34</v>
      </c>
    </row>
    <row r="11" s="21" customFormat="1" ht="25" customHeight="1" spans="1:4">
      <c r="A11" s="46" t="s">
        <v>3199</v>
      </c>
      <c r="B11" s="37" t="s">
        <v>3200</v>
      </c>
      <c r="C11" s="38">
        <v>20.24</v>
      </c>
      <c r="D11" s="38">
        <v>20.24</v>
      </c>
    </row>
    <row r="12" s="21" customFormat="1" ht="25" customHeight="1" spans="1:4">
      <c r="A12" s="47" t="s">
        <v>3195</v>
      </c>
      <c r="B12" s="37" t="s">
        <v>3201</v>
      </c>
      <c r="C12" s="38">
        <v>19.84</v>
      </c>
      <c r="D12" s="38">
        <v>19.84</v>
      </c>
    </row>
    <row r="13" s="21" customFormat="1" ht="25" customHeight="1" spans="1:4">
      <c r="A13" s="47" t="s">
        <v>3197</v>
      </c>
      <c r="B13" s="37" t="s">
        <v>3202</v>
      </c>
      <c r="C13" s="38">
        <v>0.41</v>
      </c>
      <c r="D13" s="38">
        <v>0.41</v>
      </c>
    </row>
    <row r="14" s="21" customFormat="1" ht="25" customHeight="1" spans="1:4">
      <c r="A14" s="46" t="s">
        <v>3203</v>
      </c>
      <c r="B14" s="37" t="s">
        <v>3204</v>
      </c>
      <c r="C14" s="38">
        <v>1.02</v>
      </c>
      <c r="D14" s="38">
        <v>1.02</v>
      </c>
    </row>
    <row r="15" s="21" customFormat="1" ht="25" customHeight="1" spans="1:4">
      <c r="A15" s="47" t="s">
        <v>3195</v>
      </c>
      <c r="B15" s="37" t="s">
        <v>3205</v>
      </c>
      <c r="C15" s="38">
        <v>0.71</v>
      </c>
      <c r="D15" s="38">
        <v>0.71</v>
      </c>
    </row>
    <row r="16" s="21" customFormat="1" ht="25" customHeight="1" spans="1:4">
      <c r="A16" s="47" t="s">
        <v>3197</v>
      </c>
      <c r="B16" s="37" t="s">
        <v>3206</v>
      </c>
      <c r="C16" s="38">
        <v>0.31</v>
      </c>
      <c r="D16" s="38">
        <v>0.31</v>
      </c>
    </row>
    <row r="17" s="21" customFormat="1" ht="25" customHeight="1" spans="1:4">
      <c r="A17" s="46" t="s">
        <v>3207</v>
      </c>
      <c r="B17" s="37" t="s">
        <v>3208</v>
      </c>
      <c r="C17" s="38">
        <v>4.37</v>
      </c>
      <c r="D17" s="38">
        <v>4.37</v>
      </c>
    </row>
    <row r="18" s="21" customFormat="1" ht="25" customHeight="1" spans="1:4">
      <c r="A18" s="47" t="s">
        <v>3195</v>
      </c>
      <c r="B18" s="37" t="s">
        <v>3209</v>
      </c>
      <c r="C18" s="38">
        <v>4.11</v>
      </c>
      <c r="D18" s="38">
        <v>4.11</v>
      </c>
    </row>
    <row r="19" s="21" customFormat="1" ht="25" customHeight="1" spans="1:4">
      <c r="A19" s="47" t="s">
        <v>3210</v>
      </c>
      <c r="B19" s="37"/>
      <c r="C19" s="38">
        <v>4.06</v>
      </c>
      <c r="D19" s="38">
        <v>4.06</v>
      </c>
    </row>
    <row r="20" s="21" customFormat="1" ht="25" customHeight="1" spans="1:4">
      <c r="A20" s="47" t="s">
        <v>3211</v>
      </c>
      <c r="B20" s="37" t="s">
        <v>3212</v>
      </c>
      <c r="C20" s="38">
        <v>0.05</v>
      </c>
      <c r="D20" s="38">
        <v>0.05</v>
      </c>
    </row>
    <row r="21" s="21" customFormat="1" ht="25" customHeight="1" spans="1:4">
      <c r="A21" s="47" t="s">
        <v>3197</v>
      </c>
      <c r="B21" s="37" t="s">
        <v>3213</v>
      </c>
      <c r="C21" s="38">
        <v>0.26</v>
      </c>
      <c r="D21" s="38">
        <v>0.26</v>
      </c>
    </row>
    <row r="22" s="21" customFormat="1" ht="25" customHeight="1" spans="1:4">
      <c r="A22" s="47" t="s">
        <v>3210</v>
      </c>
      <c r="B22" s="37"/>
      <c r="C22" s="38">
        <v>0.07</v>
      </c>
      <c r="D22" s="38">
        <v>0.07</v>
      </c>
    </row>
    <row r="23" s="21" customFormat="1" ht="25" customHeight="1" spans="1:4">
      <c r="A23" s="47" t="s">
        <v>3214</v>
      </c>
      <c r="B23" s="37" t="s">
        <v>3215</v>
      </c>
      <c r="C23" s="38">
        <v>0.19</v>
      </c>
      <c r="D23" s="38">
        <v>0.19</v>
      </c>
    </row>
    <row r="24" s="21" customFormat="1" ht="25" customHeight="1" spans="1:4">
      <c r="A24" s="46" t="s">
        <v>3216</v>
      </c>
      <c r="B24" s="37" t="s">
        <v>3217</v>
      </c>
      <c r="C24" s="38">
        <v>2.42</v>
      </c>
      <c r="D24" s="38">
        <v>2.42</v>
      </c>
    </row>
    <row r="25" s="21" customFormat="1" ht="25" customHeight="1" spans="1:4">
      <c r="A25" s="47" t="s">
        <v>3195</v>
      </c>
      <c r="B25" s="37" t="s">
        <v>3218</v>
      </c>
      <c r="C25" s="38">
        <v>0.7</v>
      </c>
      <c r="D25" s="38">
        <v>0.7</v>
      </c>
    </row>
    <row r="26" s="21" customFormat="1" ht="25" customHeight="1" spans="1:4">
      <c r="A26" s="47" t="s">
        <v>3197</v>
      </c>
      <c r="B26" s="37" t="s">
        <v>3219</v>
      </c>
      <c r="C26" s="38">
        <v>1.72</v>
      </c>
      <c r="D26" s="38">
        <v>1.72</v>
      </c>
    </row>
    <row r="27" s="22" customFormat="1" ht="70" customHeight="1" spans="1:4">
      <c r="A27" s="48" t="s">
        <v>3220</v>
      </c>
      <c r="B27" s="48"/>
      <c r="C27" s="48"/>
      <c r="D27" s="48"/>
    </row>
    <row r="28" s="20" customFormat="1" ht="25" customHeight="1" spans="1:4">
      <c r="A28" s="49"/>
      <c r="B28" s="49"/>
      <c r="C28" s="49"/>
      <c r="D28" s="49"/>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4"/>
  <sheetViews>
    <sheetView showGridLines="0" showZeros="0" view="pageBreakPreview" zoomScaleNormal="90" topLeftCell="B1" workbookViewId="0">
      <pane ySplit="3" topLeftCell="A4" activePane="bottomLeft" state="frozen"/>
      <selection/>
      <selection pane="bottomLeft" activeCell="F1" sqref="F$1:F$1048576"/>
    </sheetView>
  </sheetViews>
  <sheetFormatPr defaultColWidth="9" defaultRowHeight="14.25" outlineLevelCol="4"/>
  <cols>
    <col min="1" max="1" width="14.5" style="152" customWidth="1"/>
    <col min="2" max="2" width="50.75" style="152" customWidth="1"/>
    <col min="3" max="5" width="20.6333333333333" style="152" customWidth="1"/>
    <col min="6" max="16384" width="9" style="248"/>
  </cols>
  <sheetData>
    <row r="1" ht="45" customHeight="1" spans="1:5">
      <c r="A1" s="305"/>
      <c r="B1" s="305" t="s">
        <v>127</v>
      </c>
      <c r="C1" s="305"/>
      <c r="D1" s="305"/>
      <c r="E1" s="305"/>
    </row>
    <row r="2" ht="18.95" customHeight="1" spans="2:5">
      <c r="B2" s="424"/>
      <c r="C2" s="308"/>
      <c r="D2" s="308"/>
      <c r="E2" s="425" t="s">
        <v>1</v>
      </c>
    </row>
    <row r="3" s="421" customFormat="1" ht="45" customHeight="1" spans="1:5">
      <c r="A3" s="426" t="s">
        <v>2</v>
      </c>
      <c r="B3" s="311" t="s">
        <v>3</v>
      </c>
      <c r="C3" s="253" t="s">
        <v>128</v>
      </c>
      <c r="D3" s="253" t="s">
        <v>5</v>
      </c>
      <c r="E3" s="253" t="s">
        <v>129</v>
      </c>
    </row>
    <row r="4" ht="32.1" customHeight="1" spans="1:5">
      <c r="A4" s="427" t="s">
        <v>7</v>
      </c>
      <c r="B4" s="428" t="s">
        <v>8</v>
      </c>
      <c r="C4" s="98">
        <v>56700</v>
      </c>
      <c r="D4" s="412">
        <v>57500</v>
      </c>
      <c r="E4" s="429">
        <f>IF(C4&gt;0,D4/C4-1,IF(C4&lt;0,-(D4/C4-1),""))</f>
        <v>0.014</v>
      </c>
    </row>
    <row r="5" ht="32.1" customHeight="1" spans="1:5">
      <c r="A5" s="317" t="s">
        <v>9</v>
      </c>
      <c r="B5" s="430" t="s">
        <v>10</v>
      </c>
      <c r="C5" s="116">
        <v>21000</v>
      </c>
      <c r="D5" s="319">
        <v>21100</v>
      </c>
      <c r="E5" s="429">
        <f t="shared" ref="E5:E40" si="0">IF(C5&gt;0,D5/C5-1,IF(C5&lt;0,-(D5/C5-1),""))</f>
        <v>0.005</v>
      </c>
    </row>
    <row r="6" ht="32.1" customHeight="1" spans="1:5">
      <c r="A6" s="317" t="s">
        <v>11</v>
      </c>
      <c r="B6" s="430" t="s">
        <v>12</v>
      </c>
      <c r="C6" s="116">
        <v>2900</v>
      </c>
      <c r="D6" s="319">
        <v>2925</v>
      </c>
      <c r="E6" s="429">
        <f t="shared" si="0"/>
        <v>0.009</v>
      </c>
    </row>
    <row r="7" ht="32.1" customHeight="1" spans="1:5">
      <c r="A7" s="317" t="s">
        <v>13</v>
      </c>
      <c r="B7" s="430" t="s">
        <v>14</v>
      </c>
      <c r="C7" s="116">
        <v>750</v>
      </c>
      <c r="D7" s="319">
        <v>550</v>
      </c>
      <c r="E7" s="429">
        <f t="shared" si="0"/>
        <v>-0.267</v>
      </c>
    </row>
    <row r="8" customFormat="1" ht="32.1" customHeight="1" spans="1:5">
      <c r="A8" s="431" t="s">
        <v>15</v>
      </c>
      <c r="B8" s="432" t="s">
        <v>16</v>
      </c>
      <c r="C8" s="433">
        <v>3450</v>
      </c>
      <c r="D8" s="434">
        <v>2850</v>
      </c>
      <c r="E8" s="429">
        <f t="shared" si="0"/>
        <v>-0.174</v>
      </c>
    </row>
    <row r="9" ht="32.1" customHeight="1" spans="1:5">
      <c r="A9" s="317" t="s">
        <v>17</v>
      </c>
      <c r="B9" s="430" t="s">
        <v>18</v>
      </c>
      <c r="C9" s="116">
        <v>1900</v>
      </c>
      <c r="D9" s="319">
        <v>1960</v>
      </c>
      <c r="E9" s="429">
        <f t="shared" si="0"/>
        <v>0.032</v>
      </c>
    </row>
    <row r="10" customFormat="1" ht="32.1" customHeight="1" spans="1:5">
      <c r="A10" s="431" t="s">
        <v>19</v>
      </c>
      <c r="B10" s="432" t="s">
        <v>20</v>
      </c>
      <c r="C10" s="433">
        <v>980</v>
      </c>
      <c r="D10" s="434">
        <v>1050</v>
      </c>
      <c r="E10" s="429">
        <f t="shared" si="0"/>
        <v>0.071</v>
      </c>
    </row>
    <row r="11" customFormat="1" ht="32.1" customHeight="1" spans="1:5">
      <c r="A11" s="431" t="s">
        <v>21</v>
      </c>
      <c r="B11" s="432" t="s">
        <v>22</v>
      </c>
      <c r="C11" s="433">
        <v>660</v>
      </c>
      <c r="D11" s="434">
        <v>1250</v>
      </c>
      <c r="E11" s="429">
        <f t="shared" si="0"/>
        <v>0.894</v>
      </c>
    </row>
    <row r="12" customFormat="1" ht="32.1" customHeight="1" spans="1:5">
      <c r="A12" s="431" t="s">
        <v>23</v>
      </c>
      <c r="B12" s="432" t="s">
        <v>24</v>
      </c>
      <c r="C12" s="433">
        <v>750</v>
      </c>
      <c r="D12" s="434">
        <v>760</v>
      </c>
      <c r="E12" s="429">
        <f t="shared" si="0"/>
        <v>0.013</v>
      </c>
    </row>
    <row r="13" customFormat="1" ht="32.1" customHeight="1" spans="1:5">
      <c r="A13" s="431" t="s">
        <v>25</v>
      </c>
      <c r="B13" s="432" t="s">
        <v>26</v>
      </c>
      <c r="C13" s="433">
        <v>1600</v>
      </c>
      <c r="D13" s="434">
        <v>2300</v>
      </c>
      <c r="E13" s="429">
        <f t="shared" si="0"/>
        <v>0.438</v>
      </c>
    </row>
    <row r="14" customFormat="1" ht="32.1" customHeight="1" spans="1:5">
      <c r="A14" s="431" t="s">
        <v>27</v>
      </c>
      <c r="B14" s="432" t="s">
        <v>28</v>
      </c>
      <c r="C14" s="433">
        <v>1400</v>
      </c>
      <c r="D14" s="434">
        <v>1600</v>
      </c>
      <c r="E14" s="429">
        <f t="shared" si="0"/>
        <v>0.143</v>
      </c>
    </row>
    <row r="15" ht="32.1" customHeight="1" spans="1:5">
      <c r="A15" s="317" t="s">
        <v>29</v>
      </c>
      <c r="B15" s="430" t="s">
        <v>30</v>
      </c>
      <c r="C15" s="116">
        <v>6400</v>
      </c>
      <c r="D15" s="319">
        <v>6700</v>
      </c>
      <c r="E15" s="429">
        <f t="shared" si="0"/>
        <v>0.047</v>
      </c>
    </row>
    <row r="16" customFormat="1" ht="32.1" customHeight="1" spans="1:5">
      <c r="A16" s="431" t="s">
        <v>31</v>
      </c>
      <c r="B16" s="432" t="s">
        <v>32</v>
      </c>
      <c r="C16" s="433">
        <v>4000</v>
      </c>
      <c r="D16" s="434">
        <v>3855</v>
      </c>
      <c r="E16" s="429">
        <f t="shared" si="0"/>
        <v>-0.036</v>
      </c>
    </row>
    <row r="17" customFormat="1" ht="32.1" customHeight="1" spans="1:5">
      <c r="A17" s="431" t="s">
        <v>33</v>
      </c>
      <c r="B17" s="432" t="s">
        <v>34</v>
      </c>
      <c r="C17" s="433">
        <v>10400</v>
      </c>
      <c r="D17" s="434">
        <v>10000</v>
      </c>
      <c r="E17" s="429">
        <f t="shared" si="0"/>
        <v>-0.038</v>
      </c>
    </row>
    <row r="18" customFormat="1" ht="32.1" customHeight="1" spans="1:5">
      <c r="A18" s="431" t="s">
        <v>35</v>
      </c>
      <c r="B18" s="432" t="s">
        <v>36</v>
      </c>
      <c r="C18" s="433">
        <v>510</v>
      </c>
      <c r="D18" s="434">
        <v>600</v>
      </c>
      <c r="E18" s="429">
        <f t="shared" si="0"/>
        <v>0.176</v>
      </c>
    </row>
    <row r="19" customFormat="1" ht="32.1" customHeight="1" spans="1:5">
      <c r="A19" s="475" t="s">
        <v>130</v>
      </c>
      <c r="B19" s="432" t="s">
        <v>38</v>
      </c>
      <c r="C19" s="433">
        <v>0</v>
      </c>
      <c r="D19" s="434"/>
      <c r="E19" s="429" t="str">
        <f t="shared" si="0"/>
        <v/>
      </c>
    </row>
    <row r="20" ht="32.1" customHeight="1" spans="1:5">
      <c r="A20" s="315" t="s">
        <v>39</v>
      </c>
      <c r="B20" s="428" t="s">
        <v>40</v>
      </c>
      <c r="C20" s="98">
        <v>30000</v>
      </c>
      <c r="D20" s="412">
        <v>31800</v>
      </c>
      <c r="E20" s="429">
        <f t="shared" si="0"/>
        <v>0.06</v>
      </c>
    </row>
    <row r="21" ht="32.1" customHeight="1" spans="1:5">
      <c r="A21" s="435" t="s">
        <v>41</v>
      </c>
      <c r="B21" s="430" t="s">
        <v>42</v>
      </c>
      <c r="C21" s="116">
        <v>1600</v>
      </c>
      <c r="D21" s="319">
        <v>2100</v>
      </c>
      <c r="E21" s="429">
        <f t="shared" si="0"/>
        <v>0.313</v>
      </c>
    </row>
    <row r="22" ht="32.1" customHeight="1" spans="1:5">
      <c r="A22" s="317" t="s">
        <v>43</v>
      </c>
      <c r="B22" s="436" t="s">
        <v>44</v>
      </c>
      <c r="C22" s="116">
        <v>2000</v>
      </c>
      <c r="D22" s="319">
        <v>2050</v>
      </c>
      <c r="E22" s="429">
        <f t="shared" si="0"/>
        <v>0.025</v>
      </c>
    </row>
    <row r="23" ht="32.1" customHeight="1" spans="1:5">
      <c r="A23" s="317" t="s">
        <v>45</v>
      </c>
      <c r="B23" s="430" t="s">
        <v>46</v>
      </c>
      <c r="C23" s="116">
        <v>2500</v>
      </c>
      <c r="D23" s="319">
        <v>4600</v>
      </c>
      <c r="E23" s="429">
        <f t="shared" si="0"/>
        <v>0.84</v>
      </c>
    </row>
    <row r="24" ht="32.1" customHeight="1" spans="1:5">
      <c r="A24" s="317" t="s">
        <v>47</v>
      </c>
      <c r="B24" s="430" t="s">
        <v>48</v>
      </c>
      <c r="C24" s="116">
        <v>23000</v>
      </c>
      <c r="D24" s="319">
        <v>22100</v>
      </c>
      <c r="E24" s="429">
        <f t="shared" si="0"/>
        <v>-0.039</v>
      </c>
    </row>
    <row r="25" ht="32.1" customHeight="1" spans="1:5">
      <c r="A25" s="317" t="s">
        <v>49</v>
      </c>
      <c r="B25" s="430" t="s">
        <v>50</v>
      </c>
      <c r="C25" s="116"/>
      <c r="D25" s="319"/>
      <c r="E25" s="429" t="str">
        <f t="shared" si="0"/>
        <v/>
      </c>
    </row>
    <row r="26" customFormat="1" ht="32.1" customHeight="1" spans="1:5">
      <c r="A26" s="431" t="s">
        <v>51</v>
      </c>
      <c r="B26" s="432" t="s">
        <v>52</v>
      </c>
      <c r="C26" s="433">
        <v>0</v>
      </c>
      <c r="D26" s="434"/>
      <c r="E26" s="429" t="str">
        <f t="shared" si="0"/>
        <v/>
      </c>
    </row>
    <row r="27" ht="32.1" customHeight="1" spans="1:5">
      <c r="A27" s="317" t="s">
        <v>53</v>
      </c>
      <c r="B27" s="430" t="s">
        <v>54</v>
      </c>
      <c r="C27" s="116">
        <v>900</v>
      </c>
      <c r="D27" s="319">
        <v>950</v>
      </c>
      <c r="E27" s="429">
        <f t="shared" si="0"/>
        <v>0.056</v>
      </c>
    </row>
    <row r="28" ht="32.1" customHeight="1" spans="1:5">
      <c r="A28" s="317" t="s">
        <v>55</v>
      </c>
      <c r="B28" s="430" t="s">
        <v>56</v>
      </c>
      <c r="C28" s="116"/>
      <c r="D28" s="319"/>
      <c r="E28" s="429" t="str">
        <f t="shared" si="0"/>
        <v/>
      </c>
    </row>
    <row r="29" ht="32.1" customHeight="1" spans="1:5">
      <c r="A29" s="317"/>
      <c r="B29" s="430"/>
      <c r="C29" s="116"/>
      <c r="D29" s="319"/>
      <c r="E29" s="429" t="str">
        <f t="shared" si="0"/>
        <v/>
      </c>
    </row>
    <row r="30" s="307" customFormat="1" ht="32.1" customHeight="1" spans="1:5">
      <c r="A30" s="437"/>
      <c r="B30" s="438" t="s">
        <v>131</v>
      </c>
      <c r="C30" s="98">
        <v>86700</v>
      </c>
      <c r="D30" s="412">
        <v>89300</v>
      </c>
      <c r="E30" s="429">
        <f t="shared" si="0"/>
        <v>0.03</v>
      </c>
    </row>
    <row r="31" ht="32.1" customHeight="1" spans="1:5">
      <c r="A31" s="315">
        <v>105</v>
      </c>
      <c r="B31" s="439" t="s">
        <v>58</v>
      </c>
      <c r="C31" s="412"/>
      <c r="D31" s="412"/>
      <c r="E31" s="429" t="str">
        <f t="shared" si="0"/>
        <v/>
      </c>
    </row>
    <row r="32" ht="32.1" customHeight="1" spans="1:5">
      <c r="A32" s="440">
        <v>110</v>
      </c>
      <c r="B32" s="441" t="s">
        <v>59</v>
      </c>
      <c r="C32" s="98">
        <v>338700</v>
      </c>
      <c r="D32" s="412">
        <v>358200</v>
      </c>
      <c r="E32" s="429">
        <f t="shared" si="0"/>
        <v>0.058</v>
      </c>
    </row>
    <row r="33" ht="32.1" customHeight="1" spans="1:5">
      <c r="A33" s="342">
        <v>11001</v>
      </c>
      <c r="B33" s="293" t="s">
        <v>60</v>
      </c>
      <c r="C33" s="116">
        <v>7546</v>
      </c>
      <c r="D33" s="319">
        <v>6646</v>
      </c>
      <c r="E33" s="429">
        <f t="shared" si="0"/>
        <v>-0.119</v>
      </c>
    </row>
    <row r="34" ht="32.1" customHeight="1" spans="1:5">
      <c r="A34" s="342"/>
      <c r="B34" s="293" t="s">
        <v>61</v>
      </c>
      <c r="C34" s="116">
        <v>267547</v>
      </c>
      <c r="D34" s="319">
        <v>305883</v>
      </c>
      <c r="E34" s="429">
        <f t="shared" si="0"/>
        <v>0.143</v>
      </c>
    </row>
    <row r="35" ht="32.1" customHeight="1" spans="1:5">
      <c r="A35" s="342">
        <v>11006</v>
      </c>
      <c r="B35" s="293" t="s">
        <v>132</v>
      </c>
      <c r="C35" s="116"/>
      <c r="D35" s="319"/>
      <c r="E35" s="429" t="str">
        <f t="shared" si="0"/>
        <v/>
      </c>
    </row>
    <row r="36" ht="32.1" customHeight="1" spans="1:5">
      <c r="A36" s="342">
        <v>11008</v>
      </c>
      <c r="B36" s="293" t="s">
        <v>62</v>
      </c>
      <c r="C36" s="116">
        <v>607</v>
      </c>
      <c r="D36" s="319">
        <v>422</v>
      </c>
      <c r="E36" s="429">
        <f t="shared" si="0"/>
        <v>-0.305</v>
      </c>
    </row>
    <row r="37" ht="32.1" customHeight="1" spans="1:5">
      <c r="A37" s="342">
        <v>11009</v>
      </c>
      <c r="B37" s="293" t="s">
        <v>63</v>
      </c>
      <c r="C37" s="116">
        <v>63000</v>
      </c>
      <c r="D37" s="319">
        <v>45000</v>
      </c>
      <c r="E37" s="429">
        <f t="shared" si="0"/>
        <v>-0.286</v>
      </c>
    </row>
    <row r="38" s="422" customFormat="1" ht="32.1" customHeight="1" spans="1:5">
      <c r="A38" s="442">
        <v>11013</v>
      </c>
      <c r="B38" s="443" t="s">
        <v>64</v>
      </c>
      <c r="C38" s="433">
        <v>0</v>
      </c>
      <c r="D38" s="434"/>
      <c r="E38" s="429" t="str">
        <f t="shared" si="0"/>
        <v/>
      </c>
    </row>
    <row r="39" s="423" customFormat="1" ht="32.1" customHeight="1" spans="1:5">
      <c r="A39" s="342">
        <v>11015</v>
      </c>
      <c r="B39" s="297" t="s">
        <v>65</v>
      </c>
      <c r="C39" s="116"/>
      <c r="D39" s="319">
        <v>249</v>
      </c>
      <c r="E39" s="429" t="str">
        <f t="shared" si="0"/>
        <v/>
      </c>
    </row>
    <row r="40" ht="32.1" customHeight="1" spans="1:5">
      <c r="A40" s="444"/>
      <c r="B40" s="445" t="s">
        <v>66</v>
      </c>
      <c r="C40" s="412">
        <f>SUM(C30:C32)</f>
        <v>425400</v>
      </c>
      <c r="D40" s="412">
        <f>SUM(D30:D32)</f>
        <v>447500</v>
      </c>
      <c r="E40" s="429">
        <f t="shared" si="0"/>
        <v>0.052</v>
      </c>
    </row>
    <row r="41" spans="4:4">
      <c r="D41" s="446"/>
    </row>
    <row r="42" spans="4:4">
      <c r="D42" s="446"/>
    </row>
    <row r="43" spans="4:4">
      <c r="D43" s="446">
        <f>D40-'1-1砚山县一般公共预算收入情况表'!D39</f>
        <v>0</v>
      </c>
    </row>
    <row r="44" spans="4:4">
      <c r="D44" s="446"/>
    </row>
  </sheetData>
  <autoFilter ref="A3:E40">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A4:C28 D4">
    <cfRule type="expression" dxfId="1" priority="29" stopIfTrue="1">
      <formula>"len($A:$A)=3"</formula>
    </cfRule>
  </conditionalFormatting>
  <conditionalFormatting sqref="B4:C6 D4">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D32 C38:C39">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D19" sqref="D19"/>
    </sheetView>
  </sheetViews>
  <sheetFormatPr defaultColWidth="8.88333333333333" defaultRowHeight="13.5" outlineLevelCol="5"/>
  <cols>
    <col min="1" max="1" width="8.88333333333333" style="20"/>
    <col min="2" max="2" width="49.3833333333333" style="20" customWidth="1"/>
    <col min="3" max="6" width="20.6333333333333" style="20" customWidth="1"/>
    <col min="7" max="16384" width="8.88333333333333" style="20"/>
  </cols>
  <sheetData>
    <row r="1" s="20" customFormat="1" spans="1:1">
      <c r="A1" s="33"/>
    </row>
    <row r="2" s="20" customFormat="1" ht="45" customHeight="1" spans="1:6">
      <c r="A2" s="23" t="s">
        <v>3221</v>
      </c>
      <c r="B2" s="23"/>
      <c r="C2" s="23"/>
      <c r="D2" s="23"/>
      <c r="E2" s="23"/>
      <c r="F2" s="23"/>
    </row>
    <row r="3" s="21" customFormat="1" ht="18" customHeight="1" spans="2:6">
      <c r="B3" s="34" t="s">
        <v>3144</v>
      </c>
      <c r="C3" s="35"/>
      <c r="D3" s="35"/>
      <c r="E3" s="35"/>
      <c r="F3" s="35"/>
    </row>
    <row r="4" s="21" customFormat="1" ht="30" customHeight="1" spans="1:6">
      <c r="A4" s="26" t="s">
        <v>3</v>
      </c>
      <c r="B4" s="26"/>
      <c r="C4" s="27" t="s">
        <v>3150</v>
      </c>
      <c r="D4" s="27" t="s">
        <v>3191</v>
      </c>
      <c r="E4" s="27" t="s">
        <v>3192</v>
      </c>
      <c r="F4" s="27" t="s">
        <v>3222</v>
      </c>
    </row>
    <row r="5" s="21" customFormat="1" ht="30" customHeight="1" spans="1:6">
      <c r="A5" s="36" t="s">
        <v>3223</v>
      </c>
      <c r="B5" s="36"/>
      <c r="C5" s="37" t="s">
        <v>3151</v>
      </c>
      <c r="D5" s="38">
        <v>30.65</v>
      </c>
      <c r="E5" s="38">
        <v>30.65</v>
      </c>
      <c r="F5" s="39"/>
    </row>
    <row r="6" s="21" customFormat="1" ht="30" customHeight="1" spans="1:6">
      <c r="A6" s="40" t="s">
        <v>3224</v>
      </c>
      <c r="B6" s="40"/>
      <c r="C6" s="37" t="s">
        <v>3152</v>
      </c>
      <c r="D6" s="38">
        <v>21.57</v>
      </c>
      <c r="E6" s="38">
        <v>21.57</v>
      </c>
      <c r="F6" s="39"/>
    </row>
    <row r="7" s="21" customFormat="1" ht="30" customHeight="1" spans="1:6">
      <c r="A7" s="40" t="s">
        <v>3225</v>
      </c>
      <c r="B7" s="40"/>
      <c r="C7" s="37" t="s">
        <v>3153</v>
      </c>
      <c r="D7" s="38">
        <v>9.08</v>
      </c>
      <c r="E7" s="38">
        <v>9.08</v>
      </c>
      <c r="F7" s="39"/>
    </row>
    <row r="8" s="21" customFormat="1" ht="30" customHeight="1" spans="1:6">
      <c r="A8" s="41" t="s">
        <v>3226</v>
      </c>
      <c r="B8" s="41"/>
      <c r="C8" s="37" t="s">
        <v>3154</v>
      </c>
      <c r="D8" s="38">
        <v>53.51</v>
      </c>
      <c r="E8" s="38">
        <v>53.51</v>
      </c>
      <c r="F8" s="39"/>
    </row>
    <row r="9" s="21" customFormat="1" ht="30" customHeight="1" spans="1:6">
      <c r="A9" s="40" t="s">
        <v>3224</v>
      </c>
      <c r="B9" s="40"/>
      <c r="C9" s="37" t="s">
        <v>3155</v>
      </c>
      <c r="D9" s="38">
        <v>21.63</v>
      </c>
      <c r="E9" s="38">
        <v>21.63</v>
      </c>
      <c r="F9" s="39"/>
    </row>
    <row r="10" s="21" customFormat="1" ht="30" customHeight="1" spans="1:6">
      <c r="A10" s="40" t="s">
        <v>3225</v>
      </c>
      <c r="B10" s="40"/>
      <c r="C10" s="37" t="s">
        <v>3156</v>
      </c>
      <c r="D10" s="38">
        <v>31.88</v>
      </c>
      <c r="E10" s="38">
        <v>31.88</v>
      </c>
      <c r="F10" s="39"/>
    </row>
    <row r="11" s="22" customFormat="1" ht="41" customHeight="1" spans="1:6">
      <c r="A11" s="32" t="s">
        <v>3227</v>
      </c>
      <c r="B11" s="32"/>
      <c r="C11" s="32"/>
      <c r="D11" s="32"/>
      <c r="E11" s="32"/>
      <c r="F11" s="32"/>
    </row>
    <row r="14" s="20" customFormat="1" ht="19.5" spans="1:1">
      <c r="A14" s="42"/>
    </row>
    <row r="15" s="20" customFormat="1" ht="19" customHeight="1" spans="1:1">
      <c r="A15" s="43"/>
    </row>
    <row r="16" s="20" customFormat="1" ht="29" customHeight="1"/>
    <row r="17" s="20" customFormat="1" ht="29" customHeight="1"/>
    <row r="18" s="20" customFormat="1" ht="29" customHeight="1"/>
    <row r="19" s="20" customFormat="1" ht="29" customHeight="1"/>
    <row r="20" s="20" customFormat="1" ht="30" customHeight="1" spans="1:1">
      <c r="A20" s="43"/>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workbookViewId="0">
      <selection activeCell="D9" sqref="D9"/>
    </sheetView>
  </sheetViews>
  <sheetFormatPr defaultColWidth="8.88333333333333" defaultRowHeight="13.5" outlineLevelCol="5"/>
  <cols>
    <col min="1" max="1" width="8.88333333333333" style="20"/>
    <col min="2" max="6" width="24.2166666666667" style="20" customWidth="1"/>
    <col min="7" max="16384" width="8.88333333333333" style="20"/>
  </cols>
  <sheetData>
    <row r="1" s="20" customFormat="1" ht="24" customHeight="1"/>
    <row r="2" s="20" customFormat="1" ht="27" spans="1:6">
      <c r="A2" s="23" t="s">
        <v>3228</v>
      </c>
      <c r="B2" s="24"/>
      <c r="C2" s="24"/>
      <c r="D2" s="24"/>
      <c r="E2" s="24"/>
      <c r="F2" s="24"/>
    </row>
    <row r="3" s="20" customFormat="1" ht="23" customHeight="1" spans="1:6">
      <c r="A3" s="25" t="s">
        <v>3144</v>
      </c>
      <c r="B3" s="25"/>
      <c r="C3" s="25"/>
      <c r="D3" s="25"/>
      <c r="E3" s="25"/>
      <c r="F3" s="25"/>
    </row>
    <row r="4" s="21" customFormat="1" ht="30" customHeight="1" spans="1:6">
      <c r="A4" s="26" t="s">
        <v>3229</v>
      </c>
      <c r="B4" s="27" t="s">
        <v>3106</v>
      </c>
      <c r="C4" s="27" t="s">
        <v>3230</v>
      </c>
      <c r="D4" s="27" t="s">
        <v>3231</v>
      </c>
      <c r="E4" s="27" t="s">
        <v>3232</v>
      </c>
      <c r="F4" s="27" t="s">
        <v>3233</v>
      </c>
    </row>
    <row r="5" s="21" customFormat="1" ht="45" customHeight="1" spans="1:6">
      <c r="A5" s="28">
        <v>1</v>
      </c>
      <c r="B5" s="29" t="s">
        <v>3234</v>
      </c>
      <c r="C5" s="30" t="s">
        <v>3235</v>
      </c>
      <c r="D5" s="30" t="s">
        <v>3236</v>
      </c>
      <c r="E5" s="30" t="s">
        <v>3237</v>
      </c>
      <c r="F5" s="31">
        <v>6</v>
      </c>
    </row>
    <row r="6" s="21" customFormat="1" ht="45" customHeight="1" spans="1:6">
      <c r="A6" s="28">
        <v>2</v>
      </c>
      <c r="B6" s="29" t="s">
        <v>3238</v>
      </c>
      <c r="C6" s="30" t="s">
        <v>3239</v>
      </c>
      <c r="D6" s="30" t="s">
        <v>3240</v>
      </c>
      <c r="E6" s="30" t="s">
        <v>3237</v>
      </c>
      <c r="F6" s="31">
        <v>1.2</v>
      </c>
    </row>
    <row r="7" s="21" customFormat="1" ht="45" customHeight="1" spans="1:6">
      <c r="A7" s="28">
        <v>3</v>
      </c>
      <c r="B7" s="29" t="s">
        <v>3241</v>
      </c>
      <c r="C7" s="30" t="s">
        <v>3242</v>
      </c>
      <c r="D7" s="30" t="s">
        <v>3243</v>
      </c>
      <c r="E7" s="30" t="s">
        <v>3237</v>
      </c>
      <c r="F7" s="31">
        <v>0.6</v>
      </c>
    </row>
    <row r="8" s="21" customFormat="1" ht="45" customHeight="1" spans="1:6">
      <c r="A8" s="28">
        <v>4</v>
      </c>
      <c r="B8" s="29" t="s">
        <v>3244</v>
      </c>
      <c r="C8" s="30" t="s">
        <v>3242</v>
      </c>
      <c r="D8" s="30" t="s">
        <v>3243</v>
      </c>
      <c r="E8" s="30" t="s">
        <v>3237</v>
      </c>
      <c r="F8" s="31">
        <v>15</v>
      </c>
    </row>
    <row r="9" s="21" customFormat="1" ht="45" customHeight="1" spans="1:6">
      <c r="A9" s="28">
        <v>5</v>
      </c>
      <c r="B9" s="29" t="s">
        <v>3244</v>
      </c>
      <c r="C9" s="30" t="s">
        <v>3242</v>
      </c>
      <c r="D9" s="30" t="s">
        <v>3243</v>
      </c>
      <c r="E9" s="30" t="s">
        <v>3245</v>
      </c>
      <c r="F9" s="31">
        <v>0</v>
      </c>
    </row>
    <row r="10" s="21" customFormat="1" ht="45" customHeight="1" spans="1:6">
      <c r="A10" s="28">
        <v>6</v>
      </c>
      <c r="B10" s="29" t="s">
        <v>3246</v>
      </c>
      <c r="C10" s="30" t="s">
        <v>3242</v>
      </c>
      <c r="D10" s="30" t="s">
        <v>3243</v>
      </c>
      <c r="E10" s="30" t="s">
        <v>3245</v>
      </c>
      <c r="F10" s="31">
        <v>0</v>
      </c>
    </row>
    <row r="11" s="21" customFormat="1" ht="45" customHeight="1" spans="1:6">
      <c r="A11" s="28">
        <v>7</v>
      </c>
      <c r="B11" s="29" t="s">
        <v>3247</v>
      </c>
      <c r="C11" s="30" t="s">
        <v>3248</v>
      </c>
      <c r="D11" s="30" t="s">
        <v>3240</v>
      </c>
      <c r="E11" s="30" t="s">
        <v>3245</v>
      </c>
      <c r="F11" s="31">
        <v>0</v>
      </c>
    </row>
    <row r="12" s="22" customFormat="1" ht="33" customHeight="1" spans="1:6">
      <c r="A12" s="32" t="s">
        <v>3249</v>
      </c>
      <c r="B12" s="32"/>
      <c r="C12" s="32"/>
      <c r="D12" s="32"/>
      <c r="E12" s="32"/>
      <c r="F12" s="32"/>
    </row>
  </sheetData>
  <mergeCells count="3">
    <mergeCell ref="A2:F2"/>
    <mergeCell ref="A3:F3"/>
    <mergeCell ref="A12:F12"/>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12"/>
  <sheetViews>
    <sheetView topLeftCell="A7" workbookViewId="0">
      <selection activeCell="E20" sqref="E20"/>
    </sheetView>
  </sheetViews>
  <sheetFormatPr defaultColWidth="8" defaultRowHeight="12"/>
  <cols>
    <col min="1" max="1" width="11.375" style="10" customWidth="1"/>
    <col min="2" max="2" width="55.375" style="10" customWidth="1"/>
    <col min="3" max="4" width="20.6333333333333" style="10" customWidth="1"/>
    <col min="5" max="5" width="24.75" style="10" customWidth="1"/>
    <col min="6" max="6" width="14.3333333333333" style="10" customWidth="1"/>
    <col min="7" max="7" width="20.6333333333333" style="10" customWidth="1"/>
    <col min="8" max="9" width="13.3333333333333" style="10" customWidth="1"/>
    <col min="10" max="10" width="29.25" style="10" customWidth="1"/>
    <col min="11" max="16384" width="8" style="10"/>
  </cols>
  <sheetData>
    <row r="2" s="10" customFormat="1" ht="39" customHeight="1" spans="1:10">
      <c r="A2" s="13" t="s">
        <v>3250</v>
      </c>
      <c r="B2" s="13"/>
      <c r="C2" s="13"/>
      <c r="D2" s="13"/>
      <c r="E2" s="13"/>
      <c r="F2" s="13"/>
      <c r="G2" s="13"/>
      <c r="H2" s="13"/>
      <c r="I2" s="13"/>
      <c r="J2" s="13"/>
    </row>
    <row r="3" s="10" customFormat="1" ht="23" customHeight="1" spans="1:1">
      <c r="A3" s="14"/>
    </row>
    <row r="4" s="11" customFormat="1" ht="44.25" customHeight="1" spans="1:10">
      <c r="A4" s="15" t="s">
        <v>3251</v>
      </c>
      <c r="B4" s="15" t="s">
        <v>3252</v>
      </c>
      <c r="C4" s="15" t="s">
        <v>3253</v>
      </c>
      <c r="D4" s="15" t="s">
        <v>3254</v>
      </c>
      <c r="E4" s="15" t="s">
        <v>3255</v>
      </c>
      <c r="F4" s="15" t="s">
        <v>3256</v>
      </c>
      <c r="G4" s="15" t="s">
        <v>3257</v>
      </c>
      <c r="H4" s="15" t="s">
        <v>3258</v>
      </c>
      <c r="I4" s="15" t="s">
        <v>3259</v>
      </c>
      <c r="J4" s="15" t="s">
        <v>3260</v>
      </c>
    </row>
    <row r="5" s="10" customFormat="1" ht="18.75" spans="1:10">
      <c r="A5" s="16">
        <v>1</v>
      </c>
      <c r="B5" s="16">
        <v>2</v>
      </c>
      <c r="C5" s="16">
        <v>3</v>
      </c>
      <c r="D5" s="16">
        <v>4</v>
      </c>
      <c r="E5" s="16">
        <v>5</v>
      </c>
      <c r="F5" s="16">
        <v>6</v>
      </c>
      <c r="G5" s="16">
        <v>7</v>
      </c>
      <c r="H5" s="16">
        <v>8</v>
      </c>
      <c r="I5" s="16">
        <v>9</v>
      </c>
      <c r="J5" s="16">
        <v>10</v>
      </c>
    </row>
    <row r="6" s="10" customFormat="1" ht="409" customHeight="1" spans="1:10">
      <c r="A6" s="17" t="s">
        <v>3261</v>
      </c>
      <c r="B6" s="17" t="s">
        <v>3262</v>
      </c>
      <c r="C6" s="17" t="s">
        <v>3263</v>
      </c>
      <c r="D6" s="17" t="s">
        <v>3264</v>
      </c>
      <c r="E6" s="16" t="s">
        <v>3265</v>
      </c>
      <c r="F6" s="16" t="s">
        <v>3266</v>
      </c>
      <c r="G6" s="16" t="s">
        <v>3267</v>
      </c>
      <c r="H6" s="16" t="s">
        <v>3268</v>
      </c>
      <c r="I6" s="16" t="s">
        <v>3269</v>
      </c>
      <c r="J6" s="16" t="s">
        <v>3270</v>
      </c>
    </row>
    <row r="7" s="10" customFormat="1" ht="47" customHeight="1" spans="1:10">
      <c r="A7" s="18"/>
      <c r="B7" s="18"/>
      <c r="C7" s="18" t="s">
        <v>3263</v>
      </c>
      <c r="D7" s="18" t="s">
        <v>3271</v>
      </c>
      <c r="E7" s="16" t="s">
        <v>3272</v>
      </c>
      <c r="F7" s="16" t="s">
        <v>3273</v>
      </c>
      <c r="G7" s="16" t="s">
        <v>3274</v>
      </c>
      <c r="H7" s="16" t="s">
        <v>3275</v>
      </c>
      <c r="I7" s="16" t="s">
        <v>3276</v>
      </c>
      <c r="J7" s="16" t="s">
        <v>3277</v>
      </c>
    </row>
    <row r="8" s="10" customFormat="1" ht="47" customHeight="1" spans="1:10">
      <c r="A8" s="18"/>
      <c r="B8" s="18"/>
      <c r="C8" s="18" t="s">
        <v>3263</v>
      </c>
      <c r="D8" s="18" t="s">
        <v>3271</v>
      </c>
      <c r="E8" s="16" t="s">
        <v>3278</v>
      </c>
      <c r="F8" s="16" t="s">
        <v>3273</v>
      </c>
      <c r="G8" s="16" t="s">
        <v>3274</v>
      </c>
      <c r="H8" s="16" t="s">
        <v>3275</v>
      </c>
      <c r="I8" s="16" t="s">
        <v>3276</v>
      </c>
      <c r="J8" s="16" t="s">
        <v>3279</v>
      </c>
    </row>
    <row r="9" s="12" customFormat="1" ht="47" customHeight="1" spans="1:10">
      <c r="A9" s="18"/>
      <c r="B9" s="18"/>
      <c r="C9" s="18" t="s">
        <v>3263</v>
      </c>
      <c r="D9" s="18" t="s">
        <v>3280</v>
      </c>
      <c r="E9" s="16" t="s">
        <v>3281</v>
      </c>
      <c r="F9" s="16" t="s">
        <v>3273</v>
      </c>
      <c r="G9" s="16" t="s">
        <v>3282</v>
      </c>
      <c r="H9" s="16" t="s">
        <v>3283</v>
      </c>
      <c r="I9" s="16" t="s">
        <v>3269</v>
      </c>
      <c r="J9" s="16" t="s">
        <v>3284</v>
      </c>
    </row>
    <row r="10" s="10" customFormat="1" ht="47" customHeight="1" spans="1:10">
      <c r="A10" s="18"/>
      <c r="B10" s="18"/>
      <c r="C10" s="18" t="s">
        <v>3285</v>
      </c>
      <c r="D10" s="18" t="s">
        <v>3286</v>
      </c>
      <c r="E10" s="16" t="s">
        <v>3287</v>
      </c>
      <c r="F10" s="16"/>
      <c r="G10" s="16" t="s">
        <v>3288</v>
      </c>
      <c r="H10" s="16"/>
      <c r="I10" s="16" t="s">
        <v>3276</v>
      </c>
      <c r="J10" s="16" t="s">
        <v>3289</v>
      </c>
    </row>
    <row r="11" s="10" customFormat="1" ht="47" customHeight="1" spans="1:10">
      <c r="A11" s="18"/>
      <c r="B11" s="18"/>
      <c r="C11" s="18" t="s">
        <v>3285</v>
      </c>
      <c r="D11" s="18" t="s">
        <v>3290</v>
      </c>
      <c r="E11" s="16" t="s">
        <v>3291</v>
      </c>
      <c r="F11" s="16" t="s">
        <v>3273</v>
      </c>
      <c r="G11" s="16" t="s">
        <v>3292</v>
      </c>
      <c r="H11" s="16"/>
      <c r="I11" s="16" t="s">
        <v>3276</v>
      </c>
      <c r="J11" s="16" t="s">
        <v>3293</v>
      </c>
    </row>
    <row r="12" s="10" customFormat="1" ht="47" customHeight="1" spans="1:10">
      <c r="A12" s="19"/>
      <c r="B12" s="19"/>
      <c r="C12" s="19" t="s">
        <v>3294</v>
      </c>
      <c r="D12" s="19" t="s">
        <v>3295</v>
      </c>
      <c r="E12" s="19" t="s">
        <v>3296</v>
      </c>
      <c r="F12" s="19" t="s">
        <v>3273</v>
      </c>
      <c r="G12" s="19">
        <v>98</v>
      </c>
      <c r="H12" s="19" t="s">
        <v>3275</v>
      </c>
      <c r="I12" s="19" t="s">
        <v>3276</v>
      </c>
      <c r="J12" s="19" t="s">
        <v>3297</v>
      </c>
    </row>
  </sheetData>
  <mergeCells count="1">
    <mergeCell ref="A2:J2"/>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tabSelected="1" topLeftCell="A5" workbookViewId="0">
      <selection activeCell="B7" sqref="B7"/>
    </sheetView>
  </sheetViews>
  <sheetFormatPr defaultColWidth="9" defaultRowHeight="13.5" outlineLevelCol="1"/>
  <cols>
    <col min="1" max="1" width="20.25" style="1" customWidth="1"/>
    <col min="2" max="2" width="64" style="1" customWidth="1"/>
    <col min="3" max="16384" width="9" style="1"/>
  </cols>
  <sheetData>
    <row r="1" ht="32" customHeight="1" spans="1:2">
      <c r="A1" s="2" t="s">
        <v>3298</v>
      </c>
      <c r="B1" s="2"/>
    </row>
    <row r="3" ht="40" customHeight="1" spans="1:2">
      <c r="A3" s="3" t="s">
        <v>3299</v>
      </c>
      <c r="B3" s="4" t="s">
        <v>3300</v>
      </c>
    </row>
    <row r="4" ht="140" customHeight="1" spans="1:2">
      <c r="A4" s="5" t="s">
        <v>3301</v>
      </c>
      <c r="B4" s="6" t="s">
        <v>3302</v>
      </c>
    </row>
    <row r="5" ht="91" customHeight="1" spans="1:2">
      <c r="A5" s="5" t="s">
        <v>3303</v>
      </c>
      <c r="B5" s="6" t="s">
        <v>3304</v>
      </c>
    </row>
    <row r="6" ht="204" customHeight="1" spans="1:2">
      <c r="A6" s="5" t="s">
        <v>3305</v>
      </c>
      <c r="B6" s="7" t="s">
        <v>3306</v>
      </c>
    </row>
    <row r="7" ht="261" customHeight="1" spans="1:2">
      <c r="A7" s="5" t="s">
        <v>3307</v>
      </c>
      <c r="B7" s="7" t="s">
        <v>3308</v>
      </c>
    </row>
    <row r="8" ht="141" customHeight="1" spans="1:2">
      <c r="A8" s="5" t="s">
        <v>3309</v>
      </c>
      <c r="B8" s="7" t="s">
        <v>3310</v>
      </c>
    </row>
    <row r="9" ht="150" customHeight="1" spans="1:2">
      <c r="A9" s="5" t="s">
        <v>3311</v>
      </c>
      <c r="B9" s="7" t="s">
        <v>3312</v>
      </c>
    </row>
    <row r="10" ht="103" customHeight="1" spans="1:2">
      <c r="A10" s="8" t="s">
        <v>3313</v>
      </c>
      <c r="B10" s="7" t="s">
        <v>3314</v>
      </c>
    </row>
    <row r="11" ht="75" customHeight="1" spans="1:2">
      <c r="A11" s="8" t="s">
        <v>3315</v>
      </c>
      <c r="B11" s="7" t="s">
        <v>3316</v>
      </c>
    </row>
    <row r="12" ht="117" customHeight="1" spans="1:2">
      <c r="A12" s="8" t="s">
        <v>3317</v>
      </c>
      <c r="B12" s="7" t="s">
        <v>3318</v>
      </c>
    </row>
    <row r="13" ht="45" customHeight="1" spans="1:2">
      <c r="A13" s="9" t="s">
        <v>3319</v>
      </c>
      <c r="B13" s="7" t="s">
        <v>3320</v>
      </c>
    </row>
    <row r="14" ht="45" customHeight="1" spans="1:2">
      <c r="A14" s="9"/>
      <c r="B14" s="9"/>
    </row>
  </sheetData>
  <mergeCells count="1">
    <mergeCell ref="A1:B1"/>
  </mergeCells>
  <conditionalFormatting sqref="A7">
    <cfRule type="expression" dxfId="1" priority="2" stopIfTrue="1">
      <formula>"len($A:$A)=3"</formula>
    </cfRule>
  </conditionalFormatting>
  <conditionalFormatting sqref="A9">
    <cfRule type="expression" dxfId="1" priority="1" stopIfTrue="1">
      <formula>"len($A:$A)=3"</formula>
    </cfRule>
  </conditionalFormatting>
  <conditionalFormatting sqref="A4:A6 A8">
    <cfRule type="expression" dxfId="1" priority="3"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368"/>
  <sheetViews>
    <sheetView showGridLines="0" showZeros="0" view="pageBreakPreview" zoomScaleNormal="100" workbookViewId="0">
      <pane xSplit="1" ySplit="3" topLeftCell="B4" activePane="bottomRight" state="frozen"/>
      <selection/>
      <selection pane="topRight"/>
      <selection pane="bottomLeft"/>
      <selection pane="bottomRight" activeCell="F1" sqref="F$1:G$1048576"/>
    </sheetView>
  </sheetViews>
  <sheetFormatPr defaultColWidth="9" defaultRowHeight="14.25" outlineLevelCol="4"/>
  <cols>
    <col min="1" max="1" width="19.1333333333333" style="150" customWidth="1"/>
    <col min="2" max="2" width="50.6333333333333" style="150" customWidth="1"/>
    <col min="3" max="4" width="20.6333333333333" style="150" customWidth="1"/>
    <col min="5" max="5" width="20.6333333333333" style="304" customWidth="1"/>
    <col min="6" max="16384" width="9" style="150"/>
  </cols>
  <sheetData>
    <row r="1" s="217" customFormat="1" ht="45" customHeight="1" spans="2:5">
      <c r="B1" s="392" t="s">
        <v>133</v>
      </c>
      <c r="C1" s="392"/>
      <c r="D1" s="392"/>
      <c r="E1" s="392"/>
    </row>
    <row r="2" s="217" customFormat="1" ht="20.1" customHeight="1" spans="1:5">
      <c r="A2" s="393"/>
      <c r="B2" s="394"/>
      <c r="C2" s="395"/>
      <c r="D2" s="396"/>
      <c r="E2" s="396" t="s">
        <v>1</v>
      </c>
    </row>
    <row r="3" s="151" customFormat="1" ht="45" customHeight="1" spans="1:5">
      <c r="A3" s="397" t="s">
        <v>2</v>
      </c>
      <c r="B3" s="398" t="s">
        <v>3</v>
      </c>
      <c r="C3" s="397" t="s">
        <v>128</v>
      </c>
      <c r="D3" s="397" t="s">
        <v>5</v>
      </c>
      <c r="E3" s="397" t="s">
        <v>129</v>
      </c>
    </row>
    <row r="4" ht="36" customHeight="1" spans="1:5">
      <c r="A4" s="399" t="s">
        <v>68</v>
      </c>
      <c r="B4" s="275" t="s">
        <v>69</v>
      </c>
      <c r="C4" s="285">
        <v>45234</v>
      </c>
      <c r="D4" s="285">
        <v>41025</v>
      </c>
      <c r="E4" s="282">
        <f>IF(C4&gt;0,D4/C4-1,IF(C4&lt;0,-(D4/C4-1),""))</f>
        <v>-0.093</v>
      </c>
    </row>
    <row r="5" ht="36" customHeight="1" spans="1:5">
      <c r="A5" s="399" t="s">
        <v>134</v>
      </c>
      <c r="B5" s="275" t="s">
        <v>135</v>
      </c>
      <c r="C5" s="285">
        <v>1420</v>
      </c>
      <c r="D5" s="285">
        <v>1166</v>
      </c>
      <c r="E5" s="282">
        <f t="shared" ref="E5:E36" si="0">IF(C5&gt;0,D5/C5-1,IF(C5&lt;0,-(D5/C5-1),""))</f>
        <v>-0.179</v>
      </c>
    </row>
    <row r="6" ht="36" customHeight="1" spans="1:5">
      <c r="A6" s="400" t="s">
        <v>136</v>
      </c>
      <c r="B6" s="278" t="s">
        <v>137</v>
      </c>
      <c r="C6" s="281">
        <v>1100</v>
      </c>
      <c r="D6" s="281">
        <v>952</v>
      </c>
      <c r="E6" s="282">
        <f t="shared" si="0"/>
        <v>-0.135</v>
      </c>
    </row>
    <row r="7" ht="36" customHeight="1" spans="1:5">
      <c r="A7" s="400" t="s">
        <v>138</v>
      </c>
      <c r="B7" s="278" t="s">
        <v>139</v>
      </c>
      <c r="C7" s="281">
        <v>5</v>
      </c>
      <c r="D7" s="281">
        <v>66</v>
      </c>
      <c r="E7" s="282">
        <f t="shared" si="0"/>
        <v>12.2</v>
      </c>
    </row>
    <row r="8" ht="36" customHeight="1" spans="1:5">
      <c r="A8" s="400" t="s">
        <v>140</v>
      </c>
      <c r="B8" s="278" t="s">
        <v>141</v>
      </c>
      <c r="C8" s="281">
        <v>0</v>
      </c>
      <c r="D8" s="281">
        <v>0</v>
      </c>
      <c r="E8" s="282" t="str">
        <f t="shared" si="0"/>
        <v/>
      </c>
    </row>
    <row r="9" ht="36" customHeight="1" spans="1:5">
      <c r="A9" s="400" t="s">
        <v>142</v>
      </c>
      <c r="B9" s="278" t="s">
        <v>143</v>
      </c>
      <c r="C9" s="281">
        <v>75</v>
      </c>
      <c r="D9" s="281">
        <v>70</v>
      </c>
      <c r="E9" s="282">
        <f t="shared" si="0"/>
        <v>-0.067</v>
      </c>
    </row>
    <row r="10" ht="36" customHeight="1" spans="1:5">
      <c r="A10" s="400" t="s">
        <v>144</v>
      </c>
      <c r="B10" s="278" t="s">
        <v>145</v>
      </c>
      <c r="C10" s="281">
        <v>0</v>
      </c>
      <c r="D10" s="281">
        <v>0</v>
      </c>
      <c r="E10" s="282" t="str">
        <f t="shared" si="0"/>
        <v/>
      </c>
    </row>
    <row r="11" ht="36" customHeight="1" spans="1:5">
      <c r="A11" s="400" t="s">
        <v>146</v>
      </c>
      <c r="B11" s="278" t="s">
        <v>147</v>
      </c>
      <c r="C11" s="281">
        <v>0</v>
      </c>
      <c r="D11" s="281">
        <v>15</v>
      </c>
      <c r="E11" s="282" t="str">
        <f t="shared" si="0"/>
        <v/>
      </c>
    </row>
    <row r="12" ht="36" customHeight="1" spans="1:5">
      <c r="A12" s="400" t="s">
        <v>148</v>
      </c>
      <c r="B12" s="278" t="s">
        <v>149</v>
      </c>
      <c r="C12" s="281">
        <v>20</v>
      </c>
      <c r="D12" s="281"/>
      <c r="E12" s="282">
        <f t="shared" si="0"/>
        <v>-1</v>
      </c>
    </row>
    <row r="13" ht="36" customHeight="1" spans="1:5">
      <c r="A13" s="400" t="s">
        <v>150</v>
      </c>
      <c r="B13" s="278" t="s">
        <v>151</v>
      </c>
      <c r="C13" s="281">
        <v>185</v>
      </c>
      <c r="D13" s="281">
        <v>60</v>
      </c>
      <c r="E13" s="282">
        <f t="shared" si="0"/>
        <v>-0.676</v>
      </c>
    </row>
    <row r="14" ht="36" customHeight="1" spans="1:5">
      <c r="A14" s="400" t="s">
        <v>152</v>
      </c>
      <c r="B14" s="278" t="s">
        <v>153</v>
      </c>
      <c r="C14" s="281">
        <v>0</v>
      </c>
      <c r="D14" s="281">
        <v>0</v>
      </c>
      <c r="E14" s="282" t="str">
        <f t="shared" si="0"/>
        <v/>
      </c>
    </row>
    <row r="15" ht="36" customHeight="1" spans="1:5">
      <c r="A15" s="400" t="s">
        <v>154</v>
      </c>
      <c r="B15" s="278" t="s">
        <v>155</v>
      </c>
      <c r="C15" s="281">
        <v>35</v>
      </c>
      <c r="D15" s="281">
        <v>0</v>
      </c>
      <c r="E15" s="282">
        <f t="shared" si="0"/>
        <v>-1</v>
      </c>
    </row>
    <row r="16" ht="36" customHeight="1" spans="1:5">
      <c r="A16" s="400" t="s">
        <v>156</v>
      </c>
      <c r="B16" s="278" t="s">
        <v>157</v>
      </c>
      <c r="C16" s="281">
        <v>0</v>
      </c>
      <c r="D16" s="281">
        <v>3</v>
      </c>
      <c r="E16" s="282" t="str">
        <f t="shared" si="0"/>
        <v/>
      </c>
    </row>
    <row r="17" ht="36" customHeight="1" spans="1:5">
      <c r="A17" s="399" t="s">
        <v>158</v>
      </c>
      <c r="B17" s="275" t="s">
        <v>159</v>
      </c>
      <c r="C17" s="285">
        <v>840</v>
      </c>
      <c r="D17" s="285">
        <v>830</v>
      </c>
      <c r="E17" s="282">
        <f t="shared" si="0"/>
        <v>-0.012</v>
      </c>
    </row>
    <row r="18" ht="36" customHeight="1" spans="1:5">
      <c r="A18" s="400" t="s">
        <v>160</v>
      </c>
      <c r="B18" s="278" t="s">
        <v>137</v>
      </c>
      <c r="C18" s="281">
        <v>795</v>
      </c>
      <c r="D18" s="281">
        <v>790</v>
      </c>
      <c r="E18" s="282">
        <f t="shared" si="0"/>
        <v>-0.006</v>
      </c>
    </row>
    <row r="19" ht="36" customHeight="1" spans="1:5">
      <c r="A19" s="400" t="s">
        <v>161</v>
      </c>
      <c r="B19" s="278" t="s">
        <v>139</v>
      </c>
      <c r="C19" s="281">
        <v>0</v>
      </c>
      <c r="D19" s="281">
        <v>0</v>
      </c>
      <c r="E19" s="282" t="str">
        <f t="shared" si="0"/>
        <v/>
      </c>
    </row>
    <row r="20" ht="36" customHeight="1" spans="1:5">
      <c r="A20" s="400" t="s">
        <v>162</v>
      </c>
      <c r="B20" s="278" t="s">
        <v>141</v>
      </c>
      <c r="C20" s="281">
        <v>0</v>
      </c>
      <c r="D20" s="281">
        <v>0</v>
      </c>
      <c r="E20" s="282" t="str">
        <f t="shared" si="0"/>
        <v/>
      </c>
    </row>
    <row r="21" ht="36" customHeight="1" spans="1:5">
      <c r="A21" s="400" t="s">
        <v>163</v>
      </c>
      <c r="B21" s="278" t="s">
        <v>164</v>
      </c>
      <c r="C21" s="281">
        <v>15</v>
      </c>
      <c r="D21" s="281">
        <v>15</v>
      </c>
      <c r="E21" s="282">
        <f t="shared" si="0"/>
        <v>0</v>
      </c>
    </row>
    <row r="22" ht="36" customHeight="1" spans="1:5">
      <c r="A22" s="400" t="s">
        <v>165</v>
      </c>
      <c r="B22" s="278" t="s">
        <v>166</v>
      </c>
      <c r="C22" s="281">
        <v>0</v>
      </c>
      <c r="D22" s="281">
        <v>0</v>
      </c>
      <c r="E22" s="282" t="str">
        <f t="shared" si="0"/>
        <v/>
      </c>
    </row>
    <row r="23" ht="36" customHeight="1" spans="1:5">
      <c r="A23" s="400" t="s">
        <v>167</v>
      </c>
      <c r="B23" s="278" t="s">
        <v>168</v>
      </c>
      <c r="C23" s="281">
        <v>0</v>
      </c>
      <c r="D23" s="281">
        <v>0</v>
      </c>
      <c r="E23" s="282" t="str">
        <f t="shared" si="0"/>
        <v/>
      </c>
    </row>
    <row r="24" ht="36" customHeight="1" spans="1:5">
      <c r="A24" s="400" t="s">
        <v>169</v>
      </c>
      <c r="B24" s="278" t="s">
        <v>155</v>
      </c>
      <c r="C24" s="281">
        <v>0</v>
      </c>
      <c r="D24" s="281">
        <v>0</v>
      </c>
      <c r="E24" s="282" t="str">
        <f t="shared" si="0"/>
        <v/>
      </c>
    </row>
    <row r="25" ht="36" customHeight="1" spans="1:5">
      <c r="A25" s="400" t="s">
        <v>170</v>
      </c>
      <c r="B25" s="278" t="s">
        <v>171</v>
      </c>
      <c r="C25" s="281">
        <v>30</v>
      </c>
      <c r="D25" s="281">
        <v>25</v>
      </c>
      <c r="E25" s="282">
        <f t="shared" si="0"/>
        <v>-0.167</v>
      </c>
    </row>
    <row r="26" ht="36" customHeight="1" spans="1:5">
      <c r="A26" s="399" t="s">
        <v>172</v>
      </c>
      <c r="B26" s="275" t="s">
        <v>173</v>
      </c>
      <c r="C26" s="285">
        <v>28394</v>
      </c>
      <c r="D26" s="285">
        <v>25802</v>
      </c>
      <c r="E26" s="282">
        <f t="shared" si="0"/>
        <v>-0.091</v>
      </c>
    </row>
    <row r="27" ht="36" customHeight="1" spans="1:5">
      <c r="A27" s="400" t="s">
        <v>174</v>
      </c>
      <c r="B27" s="278" t="s">
        <v>137</v>
      </c>
      <c r="C27" s="281">
        <v>16000</v>
      </c>
      <c r="D27" s="281">
        <v>12402</v>
      </c>
      <c r="E27" s="282">
        <f t="shared" si="0"/>
        <v>-0.225</v>
      </c>
    </row>
    <row r="28" ht="36" customHeight="1" spans="1:5">
      <c r="A28" s="400" t="s">
        <v>175</v>
      </c>
      <c r="B28" s="278" t="s">
        <v>139</v>
      </c>
      <c r="C28" s="281">
        <v>6094</v>
      </c>
      <c r="D28" s="281">
        <v>7100</v>
      </c>
      <c r="E28" s="282">
        <f t="shared" si="0"/>
        <v>0.165</v>
      </c>
    </row>
    <row r="29" ht="36" customHeight="1" spans="1:5">
      <c r="A29" s="400" t="s">
        <v>176</v>
      </c>
      <c r="B29" s="278" t="s">
        <v>141</v>
      </c>
      <c r="C29" s="281">
        <v>0</v>
      </c>
      <c r="D29" s="281">
        <v>0</v>
      </c>
      <c r="E29" s="282" t="str">
        <f t="shared" si="0"/>
        <v/>
      </c>
    </row>
    <row r="30" ht="36" customHeight="1" spans="1:5">
      <c r="A30" s="400" t="s">
        <v>177</v>
      </c>
      <c r="B30" s="278" t="s">
        <v>178</v>
      </c>
      <c r="C30" s="281">
        <v>0</v>
      </c>
      <c r="D30" s="281">
        <v>0</v>
      </c>
      <c r="E30" s="282" t="str">
        <f t="shared" si="0"/>
        <v/>
      </c>
    </row>
    <row r="31" ht="36" customHeight="1" spans="1:5">
      <c r="A31" s="400" t="s">
        <v>179</v>
      </c>
      <c r="B31" s="278" t="s">
        <v>180</v>
      </c>
      <c r="C31" s="281">
        <v>0</v>
      </c>
      <c r="D31" s="281">
        <v>0</v>
      </c>
      <c r="E31" s="282" t="str">
        <f t="shared" si="0"/>
        <v/>
      </c>
    </row>
    <row r="32" ht="36" customHeight="1" spans="1:5">
      <c r="A32" s="400" t="s">
        <v>181</v>
      </c>
      <c r="B32" s="278" t="s">
        <v>182</v>
      </c>
      <c r="C32" s="281">
        <v>0</v>
      </c>
      <c r="D32" s="281">
        <v>0</v>
      </c>
      <c r="E32" s="282" t="str">
        <f t="shared" si="0"/>
        <v/>
      </c>
    </row>
    <row r="33" ht="36" customHeight="1" spans="1:5">
      <c r="A33" s="400" t="s">
        <v>183</v>
      </c>
      <c r="B33" s="278" t="s">
        <v>184</v>
      </c>
      <c r="C33" s="281">
        <v>0</v>
      </c>
      <c r="D33" s="281">
        <v>0</v>
      </c>
      <c r="E33" s="282" t="str">
        <f t="shared" si="0"/>
        <v/>
      </c>
    </row>
    <row r="34" ht="36" customHeight="1" spans="1:5">
      <c r="A34" s="400" t="s">
        <v>185</v>
      </c>
      <c r="B34" s="278" t="s">
        <v>186</v>
      </c>
      <c r="C34" s="281">
        <v>0</v>
      </c>
      <c r="D34" s="281">
        <v>0</v>
      </c>
      <c r="E34" s="282" t="str">
        <f t="shared" si="0"/>
        <v/>
      </c>
    </row>
    <row r="35" ht="36" customHeight="1" spans="1:5">
      <c r="A35" s="400" t="s">
        <v>187</v>
      </c>
      <c r="B35" s="278" t="s">
        <v>155</v>
      </c>
      <c r="C35" s="281">
        <v>5200</v>
      </c>
      <c r="D35" s="281">
        <v>3100</v>
      </c>
      <c r="E35" s="282">
        <f t="shared" si="0"/>
        <v>-0.404</v>
      </c>
    </row>
    <row r="36" ht="36" customHeight="1" spans="1:5">
      <c r="A36" s="401" t="s">
        <v>188</v>
      </c>
      <c r="B36" s="278" t="s">
        <v>189</v>
      </c>
      <c r="C36" s="281">
        <v>1100</v>
      </c>
      <c r="D36" s="281">
        <v>3200</v>
      </c>
      <c r="E36" s="282">
        <f t="shared" si="0"/>
        <v>1.909</v>
      </c>
    </row>
    <row r="37" ht="36" customHeight="1" spans="1:5">
      <c r="A37" s="399" t="s">
        <v>190</v>
      </c>
      <c r="B37" s="275" t="s">
        <v>191</v>
      </c>
      <c r="C37" s="285">
        <v>640</v>
      </c>
      <c r="D37" s="285">
        <v>1420</v>
      </c>
      <c r="E37" s="282">
        <f t="shared" ref="E37:E100" si="1">IF(C37&gt;0,D37/C37-1,IF(C37&lt;0,-(D37/C37-1),""))</f>
        <v>1.219</v>
      </c>
    </row>
    <row r="38" ht="36" customHeight="1" spans="1:5">
      <c r="A38" s="400" t="s">
        <v>192</v>
      </c>
      <c r="B38" s="278" t="s">
        <v>137</v>
      </c>
      <c r="C38" s="281">
        <v>500</v>
      </c>
      <c r="D38" s="281">
        <v>810</v>
      </c>
      <c r="E38" s="282">
        <f t="shared" si="1"/>
        <v>0.62</v>
      </c>
    </row>
    <row r="39" ht="36" customHeight="1" spans="1:5">
      <c r="A39" s="400" t="s">
        <v>193</v>
      </c>
      <c r="B39" s="278" t="s">
        <v>139</v>
      </c>
      <c r="C39" s="281">
        <v>140</v>
      </c>
      <c r="D39" s="281">
        <v>50</v>
      </c>
      <c r="E39" s="282">
        <f t="shared" si="1"/>
        <v>-0.643</v>
      </c>
    </row>
    <row r="40" ht="36" customHeight="1" spans="1:5">
      <c r="A40" s="400" t="s">
        <v>194</v>
      </c>
      <c r="B40" s="278" t="s">
        <v>141</v>
      </c>
      <c r="C40" s="281">
        <v>0</v>
      </c>
      <c r="D40" s="281">
        <v>0</v>
      </c>
      <c r="E40" s="282" t="str">
        <f t="shared" si="1"/>
        <v/>
      </c>
    </row>
    <row r="41" ht="36" customHeight="1" spans="1:5">
      <c r="A41" s="400" t="s">
        <v>195</v>
      </c>
      <c r="B41" s="278" t="s">
        <v>196</v>
      </c>
      <c r="C41" s="281">
        <v>0</v>
      </c>
      <c r="D41" s="281">
        <v>10</v>
      </c>
      <c r="E41" s="282" t="str">
        <f t="shared" si="1"/>
        <v/>
      </c>
    </row>
    <row r="42" ht="36" customHeight="1" spans="1:5">
      <c r="A42" s="400" t="s">
        <v>197</v>
      </c>
      <c r="B42" s="278" t="s">
        <v>198</v>
      </c>
      <c r="C42" s="281">
        <v>0</v>
      </c>
      <c r="D42" s="281">
        <v>0</v>
      </c>
      <c r="E42" s="282" t="str">
        <f t="shared" si="1"/>
        <v/>
      </c>
    </row>
    <row r="43" ht="36" customHeight="1" spans="1:5">
      <c r="A43" s="400" t="s">
        <v>199</v>
      </c>
      <c r="B43" s="278" t="s">
        <v>200</v>
      </c>
      <c r="C43" s="281">
        <v>0</v>
      </c>
      <c r="D43" s="281">
        <v>0</v>
      </c>
      <c r="E43" s="282" t="str">
        <f t="shared" si="1"/>
        <v/>
      </c>
    </row>
    <row r="44" ht="36" customHeight="1" spans="1:5">
      <c r="A44" s="400" t="s">
        <v>201</v>
      </c>
      <c r="B44" s="278" t="s">
        <v>202</v>
      </c>
      <c r="C44" s="281">
        <v>0</v>
      </c>
      <c r="D44" s="281">
        <v>0</v>
      </c>
      <c r="E44" s="282" t="str">
        <f t="shared" si="1"/>
        <v/>
      </c>
    </row>
    <row r="45" ht="36" customHeight="1" spans="1:5">
      <c r="A45" s="400" t="s">
        <v>203</v>
      </c>
      <c r="B45" s="278" t="s">
        <v>204</v>
      </c>
      <c r="C45" s="281">
        <v>0</v>
      </c>
      <c r="D45" s="281">
        <v>0</v>
      </c>
      <c r="E45" s="282" t="str">
        <f t="shared" si="1"/>
        <v/>
      </c>
    </row>
    <row r="46" ht="36" customHeight="1" spans="1:5">
      <c r="A46" s="400" t="s">
        <v>205</v>
      </c>
      <c r="B46" s="278" t="s">
        <v>155</v>
      </c>
      <c r="C46" s="281">
        <v>0</v>
      </c>
      <c r="D46" s="281">
        <v>0</v>
      </c>
      <c r="E46" s="282" t="str">
        <f t="shared" si="1"/>
        <v/>
      </c>
    </row>
    <row r="47" ht="36" customHeight="1" spans="1:5">
      <c r="A47" s="400" t="s">
        <v>206</v>
      </c>
      <c r="B47" s="278" t="s">
        <v>207</v>
      </c>
      <c r="C47" s="281">
        <v>0</v>
      </c>
      <c r="D47" s="281">
        <v>550</v>
      </c>
      <c r="E47" s="282" t="str">
        <f t="shared" si="1"/>
        <v/>
      </c>
    </row>
    <row r="48" ht="36" customHeight="1" spans="1:5">
      <c r="A48" s="399" t="s">
        <v>208</v>
      </c>
      <c r="B48" s="275" t="s">
        <v>209</v>
      </c>
      <c r="C48" s="285">
        <v>380</v>
      </c>
      <c r="D48" s="285">
        <v>780</v>
      </c>
      <c r="E48" s="282">
        <f t="shared" si="1"/>
        <v>1.053</v>
      </c>
    </row>
    <row r="49" ht="36" customHeight="1" spans="1:5">
      <c r="A49" s="400" t="s">
        <v>210</v>
      </c>
      <c r="B49" s="278" t="s">
        <v>137</v>
      </c>
      <c r="C49" s="281">
        <v>350</v>
      </c>
      <c r="D49" s="281">
        <v>450</v>
      </c>
      <c r="E49" s="282">
        <f t="shared" si="1"/>
        <v>0.286</v>
      </c>
    </row>
    <row r="50" ht="36" customHeight="1" spans="1:5">
      <c r="A50" s="400" t="s">
        <v>211</v>
      </c>
      <c r="B50" s="278" t="s">
        <v>139</v>
      </c>
      <c r="C50" s="281">
        <v>0</v>
      </c>
      <c r="D50" s="281">
        <v>0</v>
      </c>
      <c r="E50" s="282" t="str">
        <f t="shared" si="1"/>
        <v/>
      </c>
    </row>
    <row r="51" ht="36" customHeight="1" spans="1:5">
      <c r="A51" s="400" t="s">
        <v>212</v>
      </c>
      <c r="B51" s="278" t="s">
        <v>141</v>
      </c>
      <c r="C51" s="281">
        <v>0</v>
      </c>
      <c r="D51" s="281">
        <v>0</v>
      </c>
      <c r="E51" s="282" t="str">
        <f t="shared" si="1"/>
        <v/>
      </c>
    </row>
    <row r="52" ht="36" customHeight="1" spans="1:5">
      <c r="A52" s="400" t="s">
        <v>213</v>
      </c>
      <c r="B52" s="278" t="s">
        <v>214</v>
      </c>
      <c r="C52" s="281">
        <v>0</v>
      </c>
      <c r="D52" s="281">
        <v>0</v>
      </c>
      <c r="E52" s="282" t="str">
        <f t="shared" si="1"/>
        <v/>
      </c>
    </row>
    <row r="53" ht="36" customHeight="1" spans="1:5">
      <c r="A53" s="400" t="s">
        <v>215</v>
      </c>
      <c r="B53" s="278" t="s">
        <v>216</v>
      </c>
      <c r="C53" s="281">
        <v>30</v>
      </c>
      <c r="D53" s="281">
        <v>130</v>
      </c>
      <c r="E53" s="282">
        <f t="shared" si="1"/>
        <v>3.333</v>
      </c>
    </row>
    <row r="54" ht="36" customHeight="1" spans="1:5">
      <c r="A54" s="400" t="s">
        <v>217</v>
      </c>
      <c r="B54" s="278" t="s">
        <v>218</v>
      </c>
      <c r="C54" s="281">
        <v>0</v>
      </c>
      <c r="D54" s="281">
        <v>0</v>
      </c>
      <c r="E54" s="282" t="str">
        <f t="shared" si="1"/>
        <v/>
      </c>
    </row>
    <row r="55" ht="36" customHeight="1" spans="1:5">
      <c r="A55" s="400" t="s">
        <v>219</v>
      </c>
      <c r="B55" s="278" t="s">
        <v>220</v>
      </c>
      <c r="C55" s="281">
        <v>0</v>
      </c>
      <c r="D55" s="281">
        <v>200</v>
      </c>
      <c r="E55" s="282" t="str">
        <f t="shared" si="1"/>
        <v/>
      </c>
    </row>
    <row r="56" ht="36" customHeight="1" spans="1:5">
      <c r="A56" s="400" t="s">
        <v>221</v>
      </c>
      <c r="B56" s="278" t="s">
        <v>222</v>
      </c>
      <c r="C56" s="281">
        <v>0</v>
      </c>
      <c r="D56" s="281">
        <v>0</v>
      </c>
      <c r="E56" s="282" t="str">
        <f t="shared" si="1"/>
        <v/>
      </c>
    </row>
    <row r="57" ht="36" customHeight="1" spans="1:5">
      <c r="A57" s="400" t="s">
        <v>223</v>
      </c>
      <c r="B57" s="278" t="s">
        <v>155</v>
      </c>
      <c r="C57" s="281">
        <v>0</v>
      </c>
      <c r="D57" s="281">
        <v>0</v>
      </c>
      <c r="E57" s="282" t="str">
        <f t="shared" si="1"/>
        <v/>
      </c>
    </row>
    <row r="58" ht="36" customHeight="1" spans="1:5">
      <c r="A58" s="400" t="s">
        <v>224</v>
      </c>
      <c r="B58" s="278" t="s">
        <v>225</v>
      </c>
      <c r="C58" s="281">
        <v>0</v>
      </c>
      <c r="D58" s="281">
        <v>0</v>
      </c>
      <c r="E58" s="282" t="str">
        <f t="shared" si="1"/>
        <v/>
      </c>
    </row>
    <row r="59" ht="36" customHeight="1" spans="1:5">
      <c r="A59" s="399" t="s">
        <v>226</v>
      </c>
      <c r="B59" s="275" t="s">
        <v>227</v>
      </c>
      <c r="C59" s="285">
        <v>1500</v>
      </c>
      <c r="D59" s="285">
        <v>1290</v>
      </c>
      <c r="E59" s="286">
        <f t="shared" si="1"/>
        <v>-0.14</v>
      </c>
    </row>
    <row r="60" ht="36" customHeight="1" spans="1:5">
      <c r="A60" s="400" t="s">
        <v>228</v>
      </c>
      <c r="B60" s="278" t="s">
        <v>137</v>
      </c>
      <c r="C60" s="281">
        <v>1440</v>
      </c>
      <c r="D60" s="281">
        <v>1100</v>
      </c>
      <c r="E60" s="282">
        <f t="shared" si="1"/>
        <v>-0.236</v>
      </c>
    </row>
    <row r="61" ht="36" customHeight="1" spans="1:5">
      <c r="A61" s="400" t="s">
        <v>229</v>
      </c>
      <c r="B61" s="278" t="s">
        <v>139</v>
      </c>
      <c r="C61" s="281">
        <v>0</v>
      </c>
      <c r="D61" s="281">
        <v>150</v>
      </c>
      <c r="E61" s="282" t="str">
        <f t="shared" si="1"/>
        <v/>
      </c>
    </row>
    <row r="62" ht="36" customHeight="1" spans="1:5">
      <c r="A62" s="400" t="s">
        <v>230</v>
      </c>
      <c r="B62" s="278" t="s">
        <v>141</v>
      </c>
      <c r="C62" s="281">
        <v>0</v>
      </c>
      <c r="D62" s="281">
        <v>0</v>
      </c>
      <c r="E62" s="282" t="str">
        <f t="shared" si="1"/>
        <v/>
      </c>
    </row>
    <row r="63" ht="36" customHeight="1" spans="1:5">
      <c r="A63" s="400" t="s">
        <v>231</v>
      </c>
      <c r="B63" s="278" t="s">
        <v>232</v>
      </c>
      <c r="C63" s="281">
        <v>0</v>
      </c>
      <c r="D63" s="281">
        <v>0</v>
      </c>
      <c r="E63" s="282" t="str">
        <f t="shared" si="1"/>
        <v/>
      </c>
    </row>
    <row r="64" ht="36" customHeight="1" spans="1:5">
      <c r="A64" s="400" t="s">
        <v>233</v>
      </c>
      <c r="B64" s="278" t="s">
        <v>234</v>
      </c>
      <c r="C64" s="281">
        <v>50</v>
      </c>
      <c r="D64" s="281">
        <v>0</v>
      </c>
      <c r="E64" s="282">
        <f t="shared" si="1"/>
        <v>-1</v>
      </c>
    </row>
    <row r="65" ht="36" customHeight="1" spans="1:5">
      <c r="A65" s="400" t="s">
        <v>235</v>
      </c>
      <c r="B65" s="278" t="s">
        <v>236</v>
      </c>
      <c r="C65" s="281">
        <v>0</v>
      </c>
      <c r="D65" s="281">
        <v>0</v>
      </c>
      <c r="E65" s="282" t="str">
        <f t="shared" si="1"/>
        <v/>
      </c>
    </row>
    <row r="66" ht="36" customHeight="1" spans="1:5">
      <c r="A66" s="400" t="s">
        <v>237</v>
      </c>
      <c r="B66" s="278" t="s">
        <v>238</v>
      </c>
      <c r="C66" s="281">
        <v>0</v>
      </c>
      <c r="D66" s="281">
        <v>0</v>
      </c>
      <c r="E66" s="282" t="str">
        <f t="shared" si="1"/>
        <v/>
      </c>
    </row>
    <row r="67" ht="36" customHeight="1" spans="1:5">
      <c r="A67" s="400" t="s">
        <v>239</v>
      </c>
      <c r="B67" s="278" t="s">
        <v>240</v>
      </c>
      <c r="C67" s="281">
        <v>0</v>
      </c>
      <c r="D67" s="281">
        <v>30</v>
      </c>
      <c r="E67" s="282" t="str">
        <f t="shared" si="1"/>
        <v/>
      </c>
    </row>
    <row r="68" ht="36" customHeight="1" spans="1:5">
      <c r="A68" s="400" t="s">
        <v>241</v>
      </c>
      <c r="B68" s="278" t="s">
        <v>155</v>
      </c>
      <c r="C68" s="281">
        <v>0</v>
      </c>
      <c r="D68" s="281">
        <v>0</v>
      </c>
      <c r="E68" s="282" t="str">
        <f t="shared" si="1"/>
        <v/>
      </c>
    </row>
    <row r="69" ht="36" customHeight="1" spans="1:5">
      <c r="A69" s="400" t="s">
        <v>242</v>
      </c>
      <c r="B69" s="278" t="s">
        <v>243</v>
      </c>
      <c r="C69" s="281">
        <v>10</v>
      </c>
      <c r="D69" s="281">
        <v>10</v>
      </c>
      <c r="E69" s="282">
        <f t="shared" si="1"/>
        <v>0</v>
      </c>
    </row>
    <row r="70" ht="36" customHeight="1" spans="1:5">
      <c r="A70" s="399" t="s">
        <v>244</v>
      </c>
      <c r="B70" s="275" t="s">
        <v>245</v>
      </c>
      <c r="C70" s="285">
        <v>30</v>
      </c>
      <c r="D70" s="285">
        <v>35</v>
      </c>
      <c r="E70" s="286">
        <f t="shared" si="1"/>
        <v>0.167</v>
      </c>
    </row>
    <row r="71" ht="36" customHeight="1" spans="1:5">
      <c r="A71" s="400" t="s">
        <v>246</v>
      </c>
      <c r="B71" s="278" t="s">
        <v>137</v>
      </c>
      <c r="C71" s="281">
        <v>30</v>
      </c>
      <c r="D71" s="281">
        <v>35</v>
      </c>
      <c r="E71" s="282">
        <f t="shared" si="1"/>
        <v>0.167</v>
      </c>
    </row>
    <row r="72" ht="36" customHeight="1" spans="1:5">
      <c r="A72" s="400" t="s">
        <v>247</v>
      </c>
      <c r="B72" s="278" t="s">
        <v>139</v>
      </c>
      <c r="C72" s="281">
        <v>0</v>
      </c>
      <c r="D72" s="281">
        <v>0</v>
      </c>
      <c r="E72" s="282" t="str">
        <f t="shared" si="1"/>
        <v/>
      </c>
    </row>
    <row r="73" ht="36" customHeight="1" spans="1:5">
      <c r="A73" s="400" t="s">
        <v>248</v>
      </c>
      <c r="B73" s="278" t="s">
        <v>141</v>
      </c>
      <c r="C73" s="281">
        <v>0</v>
      </c>
      <c r="D73" s="281">
        <v>0</v>
      </c>
      <c r="E73" s="282" t="str">
        <f t="shared" si="1"/>
        <v/>
      </c>
    </row>
    <row r="74" ht="36" customHeight="1" spans="1:5">
      <c r="A74" s="400" t="s">
        <v>249</v>
      </c>
      <c r="B74" s="278" t="s">
        <v>250</v>
      </c>
      <c r="C74" s="281">
        <v>0</v>
      </c>
      <c r="D74" s="281">
        <v>0</v>
      </c>
      <c r="E74" s="282" t="str">
        <f t="shared" si="1"/>
        <v/>
      </c>
    </row>
    <row r="75" ht="36" customHeight="1" spans="1:5">
      <c r="A75" s="400" t="s">
        <v>251</v>
      </c>
      <c r="B75" s="278" t="s">
        <v>252</v>
      </c>
      <c r="C75" s="281">
        <v>0</v>
      </c>
      <c r="D75" s="281">
        <v>0</v>
      </c>
      <c r="E75" s="282" t="str">
        <f t="shared" si="1"/>
        <v/>
      </c>
    </row>
    <row r="76" ht="36" customHeight="1" spans="1:5">
      <c r="A76" s="400" t="s">
        <v>253</v>
      </c>
      <c r="B76" s="278" t="s">
        <v>254</v>
      </c>
      <c r="C76" s="281">
        <v>0</v>
      </c>
      <c r="D76" s="281">
        <v>0</v>
      </c>
      <c r="E76" s="282" t="str">
        <f t="shared" si="1"/>
        <v/>
      </c>
    </row>
    <row r="77" ht="36" customHeight="1" spans="1:5">
      <c r="A77" s="400" t="s">
        <v>255</v>
      </c>
      <c r="B77" s="278" t="s">
        <v>256</v>
      </c>
      <c r="C77" s="281">
        <v>0</v>
      </c>
      <c r="D77" s="281">
        <v>0</v>
      </c>
      <c r="E77" s="282" t="str">
        <f t="shared" si="1"/>
        <v/>
      </c>
    </row>
    <row r="78" ht="36" customHeight="1" spans="1:5">
      <c r="A78" s="400" t="s">
        <v>257</v>
      </c>
      <c r="B78" s="278" t="s">
        <v>258</v>
      </c>
      <c r="C78" s="281">
        <v>0</v>
      </c>
      <c r="D78" s="281">
        <v>0</v>
      </c>
      <c r="E78" s="282" t="str">
        <f t="shared" si="1"/>
        <v/>
      </c>
    </row>
    <row r="79" ht="36" customHeight="1" spans="1:5">
      <c r="A79" s="400" t="s">
        <v>259</v>
      </c>
      <c r="B79" s="278" t="s">
        <v>238</v>
      </c>
      <c r="C79" s="281">
        <v>0</v>
      </c>
      <c r="D79" s="281">
        <v>0</v>
      </c>
      <c r="E79" s="282" t="str">
        <f t="shared" si="1"/>
        <v/>
      </c>
    </row>
    <row r="80" ht="36" customHeight="1" spans="1:5">
      <c r="A80" s="402">
        <v>2010710</v>
      </c>
      <c r="B80" s="278" t="s">
        <v>260</v>
      </c>
      <c r="C80" s="281">
        <v>0</v>
      </c>
      <c r="D80" s="281">
        <v>0</v>
      </c>
      <c r="E80" s="282" t="str">
        <f t="shared" si="1"/>
        <v/>
      </c>
    </row>
    <row r="81" ht="36" customHeight="1" spans="1:5">
      <c r="A81" s="400" t="s">
        <v>261</v>
      </c>
      <c r="B81" s="278" t="s">
        <v>155</v>
      </c>
      <c r="C81" s="281">
        <v>0</v>
      </c>
      <c r="D81" s="281">
        <v>0</v>
      </c>
      <c r="E81" s="282" t="str">
        <f t="shared" si="1"/>
        <v/>
      </c>
    </row>
    <row r="82" ht="36" customHeight="1" spans="1:5">
      <c r="A82" s="400" t="s">
        <v>262</v>
      </c>
      <c r="B82" s="278" t="s">
        <v>263</v>
      </c>
      <c r="C82" s="281">
        <v>0</v>
      </c>
      <c r="D82" s="281">
        <v>0</v>
      </c>
      <c r="E82" s="282" t="str">
        <f t="shared" si="1"/>
        <v/>
      </c>
    </row>
    <row r="83" ht="36" customHeight="1" spans="1:5">
      <c r="A83" s="399" t="s">
        <v>264</v>
      </c>
      <c r="B83" s="275" t="s">
        <v>265</v>
      </c>
      <c r="C83" s="285">
        <v>95</v>
      </c>
      <c r="D83" s="285">
        <v>25</v>
      </c>
      <c r="E83" s="286">
        <f t="shared" si="1"/>
        <v>-0.737</v>
      </c>
    </row>
    <row r="84" ht="36" customHeight="1" spans="1:5">
      <c r="A84" s="400" t="s">
        <v>266</v>
      </c>
      <c r="B84" s="278" t="s">
        <v>137</v>
      </c>
      <c r="C84" s="281">
        <v>95</v>
      </c>
      <c r="D84" s="281">
        <v>25</v>
      </c>
      <c r="E84" s="282">
        <f t="shared" si="1"/>
        <v>-0.737</v>
      </c>
    </row>
    <row r="85" ht="36" customHeight="1" spans="1:5">
      <c r="A85" s="400" t="s">
        <v>267</v>
      </c>
      <c r="B85" s="278" t="s">
        <v>139</v>
      </c>
      <c r="C85" s="281">
        <v>0</v>
      </c>
      <c r="D85" s="281">
        <v>0</v>
      </c>
      <c r="E85" s="282" t="str">
        <f t="shared" si="1"/>
        <v/>
      </c>
    </row>
    <row r="86" ht="36" customHeight="1" spans="1:5">
      <c r="A86" s="400" t="s">
        <v>268</v>
      </c>
      <c r="B86" s="278" t="s">
        <v>141</v>
      </c>
      <c r="C86" s="281">
        <v>0</v>
      </c>
      <c r="D86" s="281">
        <v>0</v>
      </c>
      <c r="E86" s="282" t="str">
        <f t="shared" si="1"/>
        <v/>
      </c>
    </row>
    <row r="87" ht="36" customHeight="1" spans="1:5">
      <c r="A87" s="400" t="s">
        <v>269</v>
      </c>
      <c r="B87" s="278" t="s">
        <v>270</v>
      </c>
      <c r="C87" s="281">
        <v>0</v>
      </c>
      <c r="D87" s="281">
        <v>0</v>
      </c>
      <c r="E87" s="282" t="str">
        <f t="shared" si="1"/>
        <v/>
      </c>
    </row>
    <row r="88" ht="36" customHeight="1" spans="1:5">
      <c r="A88" s="400" t="s">
        <v>271</v>
      </c>
      <c r="B88" s="278" t="s">
        <v>272</v>
      </c>
      <c r="C88" s="281">
        <v>0</v>
      </c>
      <c r="D88" s="281">
        <v>0</v>
      </c>
      <c r="E88" s="282" t="str">
        <f t="shared" si="1"/>
        <v/>
      </c>
    </row>
    <row r="89" ht="36" customHeight="1" spans="1:5">
      <c r="A89" s="400" t="s">
        <v>273</v>
      </c>
      <c r="B89" s="278" t="s">
        <v>238</v>
      </c>
      <c r="C89" s="281">
        <v>0</v>
      </c>
      <c r="D89" s="281">
        <v>0</v>
      </c>
      <c r="E89" s="282" t="str">
        <f t="shared" si="1"/>
        <v/>
      </c>
    </row>
    <row r="90" ht="36" customHeight="1" spans="1:5">
      <c r="A90" s="400" t="s">
        <v>274</v>
      </c>
      <c r="B90" s="278" t="s">
        <v>155</v>
      </c>
      <c r="C90" s="281">
        <v>0</v>
      </c>
      <c r="D90" s="281">
        <v>0</v>
      </c>
      <c r="E90" s="282" t="str">
        <f t="shared" si="1"/>
        <v/>
      </c>
    </row>
    <row r="91" ht="36" customHeight="1" spans="1:5">
      <c r="A91" s="400" t="s">
        <v>275</v>
      </c>
      <c r="B91" s="278" t="s">
        <v>276</v>
      </c>
      <c r="C91" s="281">
        <v>0</v>
      </c>
      <c r="D91" s="281">
        <v>0</v>
      </c>
      <c r="E91" s="282" t="str">
        <f t="shared" si="1"/>
        <v/>
      </c>
    </row>
    <row r="92" ht="36" customHeight="1" spans="1:5">
      <c r="A92" s="399" t="s">
        <v>277</v>
      </c>
      <c r="B92" s="275" t="s">
        <v>278</v>
      </c>
      <c r="C92" s="285">
        <v>0</v>
      </c>
      <c r="D92" s="285">
        <v>0</v>
      </c>
      <c r="E92" s="286" t="str">
        <f t="shared" si="1"/>
        <v/>
      </c>
    </row>
    <row r="93" ht="36" customHeight="1" spans="1:5">
      <c r="A93" s="400" t="s">
        <v>279</v>
      </c>
      <c r="B93" s="278" t="s">
        <v>137</v>
      </c>
      <c r="C93" s="281">
        <v>0</v>
      </c>
      <c r="D93" s="281">
        <v>0</v>
      </c>
      <c r="E93" s="282" t="str">
        <f t="shared" si="1"/>
        <v/>
      </c>
    </row>
    <row r="94" ht="36" customHeight="1" spans="1:5">
      <c r="A94" s="400" t="s">
        <v>280</v>
      </c>
      <c r="B94" s="278" t="s">
        <v>139</v>
      </c>
      <c r="C94" s="281">
        <v>0</v>
      </c>
      <c r="D94" s="281">
        <v>0</v>
      </c>
      <c r="E94" s="282" t="str">
        <f t="shared" si="1"/>
        <v/>
      </c>
    </row>
    <row r="95" ht="36" customHeight="1" spans="1:5">
      <c r="A95" s="400" t="s">
        <v>281</v>
      </c>
      <c r="B95" s="278" t="s">
        <v>141</v>
      </c>
      <c r="C95" s="281">
        <v>0</v>
      </c>
      <c r="D95" s="281">
        <v>0</v>
      </c>
      <c r="E95" s="282" t="str">
        <f t="shared" si="1"/>
        <v/>
      </c>
    </row>
    <row r="96" ht="36" customHeight="1" spans="1:5">
      <c r="A96" s="400" t="s">
        <v>282</v>
      </c>
      <c r="B96" s="278" t="s">
        <v>283</v>
      </c>
      <c r="C96" s="281">
        <v>0</v>
      </c>
      <c r="D96" s="281">
        <v>0</v>
      </c>
      <c r="E96" s="282" t="str">
        <f t="shared" si="1"/>
        <v/>
      </c>
    </row>
    <row r="97" ht="36" customHeight="1" spans="1:5">
      <c r="A97" s="400" t="s">
        <v>284</v>
      </c>
      <c r="B97" s="278" t="s">
        <v>285</v>
      </c>
      <c r="C97" s="281">
        <v>0</v>
      </c>
      <c r="D97" s="281">
        <v>0</v>
      </c>
      <c r="E97" s="282" t="str">
        <f t="shared" si="1"/>
        <v/>
      </c>
    </row>
    <row r="98" ht="36" customHeight="1" spans="1:5">
      <c r="A98" s="400" t="s">
        <v>286</v>
      </c>
      <c r="B98" s="278" t="s">
        <v>238</v>
      </c>
      <c r="C98" s="281">
        <v>0</v>
      </c>
      <c r="D98" s="281">
        <v>0</v>
      </c>
      <c r="E98" s="282" t="str">
        <f t="shared" si="1"/>
        <v/>
      </c>
    </row>
    <row r="99" ht="36" customHeight="1" spans="1:5">
      <c r="A99" s="400" t="s">
        <v>287</v>
      </c>
      <c r="B99" s="278" t="s">
        <v>288</v>
      </c>
      <c r="C99" s="281">
        <v>0</v>
      </c>
      <c r="D99" s="281">
        <v>0</v>
      </c>
      <c r="E99" s="282" t="str">
        <f t="shared" si="1"/>
        <v/>
      </c>
    </row>
    <row r="100" ht="36" customHeight="1" spans="1:5">
      <c r="A100" s="400" t="s">
        <v>289</v>
      </c>
      <c r="B100" s="278" t="s">
        <v>290</v>
      </c>
      <c r="C100" s="281">
        <v>0</v>
      </c>
      <c r="D100" s="281">
        <v>0</v>
      </c>
      <c r="E100" s="282" t="str">
        <f t="shared" si="1"/>
        <v/>
      </c>
    </row>
    <row r="101" ht="36" customHeight="1" spans="1:5">
      <c r="A101" s="400" t="s">
        <v>291</v>
      </c>
      <c r="B101" s="278" t="s">
        <v>292</v>
      </c>
      <c r="C101" s="281">
        <v>0</v>
      </c>
      <c r="D101" s="281">
        <v>0</v>
      </c>
      <c r="E101" s="282" t="str">
        <f t="shared" ref="E101:E164" si="2">IF(C101&gt;0,D101/C101-1,IF(C101&lt;0,-(D101/C101-1),""))</f>
        <v/>
      </c>
    </row>
    <row r="102" ht="36" customHeight="1" spans="1:5">
      <c r="A102" s="400" t="s">
        <v>293</v>
      </c>
      <c r="B102" s="278" t="s">
        <v>294</v>
      </c>
      <c r="C102" s="281">
        <v>0</v>
      </c>
      <c r="D102" s="281">
        <v>0</v>
      </c>
      <c r="E102" s="282" t="str">
        <f t="shared" si="2"/>
        <v/>
      </c>
    </row>
    <row r="103" ht="36" customHeight="1" spans="1:5">
      <c r="A103" s="400" t="s">
        <v>295</v>
      </c>
      <c r="B103" s="278" t="s">
        <v>155</v>
      </c>
      <c r="C103" s="281">
        <v>0</v>
      </c>
      <c r="D103" s="281">
        <v>0</v>
      </c>
      <c r="E103" s="282" t="str">
        <f t="shared" si="2"/>
        <v/>
      </c>
    </row>
    <row r="104" ht="36" customHeight="1" spans="1:5">
      <c r="A104" s="400" t="s">
        <v>296</v>
      </c>
      <c r="B104" s="278" t="s">
        <v>297</v>
      </c>
      <c r="C104" s="281">
        <v>0</v>
      </c>
      <c r="D104" s="281">
        <v>0</v>
      </c>
      <c r="E104" s="282" t="str">
        <f t="shared" si="2"/>
        <v/>
      </c>
    </row>
    <row r="105" ht="36" customHeight="1" spans="1:5">
      <c r="A105" s="399" t="s">
        <v>298</v>
      </c>
      <c r="B105" s="275" t="s">
        <v>299</v>
      </c>
      <c r="C105" s="285">
        <v>150</v>
      </c>
      <c r="D105" s="285">
        <v>370</v>
      </c>
      <c r="E105" s="286">
        <f t="shared" si="2"/>
        <v>1.467</v>
      </c>
    </row>
    <row r="106" ht="36" customHeight="1" spans="1:5">
      <c r="A106" s="400" t="s">
        <v>300</v>
      </c>
      <c r="B106" s="278" t="s">
        <v>137</v>
      </c>
      <c r="C106" s="281">
        <v>0</v>
      </c>
      <c r="D106" s="281">
        <v>0</v>
      </c>
      <c r="E106" s="282" t="str">
        <f t="shared" si="2"/>
        <v/>
      </c>
    </row>
    <row r="107" ht="36" customHeight="1" spans="1:5">
      <c r="A107" s="400" t="s">
        <v>301</v>
      </c>
      <c r="B107" s="278" t="s">
        <v>139</v>
      </c>
      <c r="C107" s="281">
        <v>0</v>
      </c>
      <c r="D107" s="281">
        <v>20</v>
      </c>
      <c r="E107" s="282" t="str">
        <f t="shared" si="2"/>
        <v/>
      </c>
    </row>
    <row r="108" ht="36" customHeight="1" spans="1:5">
      <c r="A108" s="400" t="s">
        <v>302</v>
      </c>
      <c r="B108" s="278" t="s">
        <v>141</v>
      </c>
      <c r="C108" s="281">
        <v>0</v>
      </c>
      <c r="D108" s="281">
        <v>0</v>
      </c>
      <c r="E108" s="282" t="str">
        <f t="shared" si="2"/>
        <v/>
      </c>
    </row>
    <row r="109" ht="36" customHeight="1" spans="1:5">
      <c r="A109" s="400" t="s">
        <v>303</v>
      </c>
      <c r="B109" s="278" t="s">
        <v>304</v>
      </c>
      <c r="C109" s="281">
        <v>0</v>
      </c>
      <c r="D109" s="281">
        <v>0</v>
      </c>
      <c r="E109" s="282" t="str">
        <f t="shared" si="2"/>
        <v/>
      </c>
    </row>
    <row r="110" ht="36" customHeight="1" spans="1:5">
      <c r="A110" s="400" t="s">
        <v>305</v>
      </c>
      <c r="B110" s="278" t="s">
        <v>306</v>
      </c>
      <c r="C110" s="281">
        <v>0</v>
      </c>
      <c r="D110" s="281">
        <v>0</v>
      </c>
      <c r="E110" s="282" t="str">
        <f t="shared" si="2"/>
        <v/>
      </c>
    </row>
    <row r="111" ht="36" customHeight="1" spans="1:5">
      <c r="A111" s="400" t="s">
        <v>307</v>
      </c>
      <c r="B111" s="278" t="s">
        <v>308</v>
      </c>
      <c r="C111" s="281">
        <v>0</v>
      </c>
      <c r="D111" s="281">
        <v>0</v>
      </c>
      <c r="E111" s="282" t="str">
        <f t="shared" si="2"/>
        <v/>
      </c>
    </row>
    <row r="112" ht="36" customHeight="1" spans="1:5">
      <c r="A112" s="400" t="s">
        <v>309</v>
      </c>
      <c r="B112" s="278" t="s">
        <v>310</v>
      </c>
      <c r="C112" s="281">
        <v>0</v>
      </c>
      <c r="D112" s="281">
        <v>0</v>
      </c>
      <c r="E112" s="282" t="str">
        <f t="shared" si="2"/>
        <v/>
      </c>
    </row>
    <row r="113" ht="36" customHeight="1" spans="1:5">
      <c r="A113" s="400" t="s">
        <v>311</v>
      </c>
      <c r="B113" s="278" t="s">
        <v>155</v>
      </c>
      <c r="C113" s="281">
        <v>0</v>
      </c>
      <c r="D113" s="281">
        <v>0</v>
      </c>
      <c r="E113" s="282" t="str">
        <f t="shared" si="2"/>
        <v/>
      </c>
    </row>
    <row r="114" ht="36" customHeight="1" spans="1:5">
      <c r="A114" s="400" t="s">
        <v>312</v>
      </c>
      <c r="B114" s="278" t="s">
        <v>313</v>
      </c>
      <c r="C114" s="281">
        <v>150</v>
      </c>
      <c r="D114" s="281">
        <v>350</v>
      </c>
      <c r="E114" s="282">
        <f t="shared" si="2"/>
        <v>1.333</v>
      </c>
    </row>
    <row r="115" ht="36" customHeight="1" spans="1:5">
      <c r="A115" s="399" t="s">
        <v>314</v>
      </c>
      <c r="B115" s="275" t="s">
        <v>315</v>
      </c>
      <c r="C115" s="285">
        <v>1910</v>
      </c>
      <c r="D115" s="285">
        <v>1930</v>
      </c>
      <c r="E115" s="286">
        <f t="shared" si="2"/>
        <v>0.01</v>
      </c>
    </row>
    <row r="116" ht="36" customHeight="1" spans="1:5">
      <c r="A116" s="400" t="s">
        <v>316</v>
      </c>
      <c r="B116" s="278" t="s">
        <v>137</v>
      </c>
      <c r="C116" s="281">
        <v>1140</v>
      </c>
      <c r="D116" s="281">
        <v>1300</v>
      </c>
      <c r="E116" s="282">
        <f t="shared" si="2"/>
        <v>0.14</v>
      </c>
    </row>
    <row r="117" ht="36" customHeight="1" spans="1:5">
      <c r="A117" s="400" t="s">
        <v>317</v>
      </c>
      <c r="B117" s="278" t="s">
        <v>139</v>
      </c>
      <c r="C117" s="281">
        <v>0</v>
      </c>
      <c r="D117" s="281">
        <v>0</v>
      </c>
      <c r="E117" s="282" t="str">
        <f t="shared" si="2"/>
        <v/>
      </c>
    </row>
    <row r="118" ht="36" customHeight="1" spans="1:5">
      <c r="A118" s="400" t="s">
        <v>318</v>
      </c>
      <c r="B118" s="278" t="s">
        <v>141</v>
      </c>
      <c r="C118" s="281">
        <v>0</v>
      </c>
      <c r="D118" s="281">
        <v>0</v>
      </c>
      <c r="E118" s="282" t="str">
        <f t="shared" si="2"/>
        <v/>
      </c>
    </row>
    <row r="119" ht="36" customHeight="1" spans="1:5">
      <c r="A119" s="400" t="s">
        <v>319</v>
      </c>
      <c r="B119" s="278" t="s">
        <v>320</v>
      </c>
      <c r="C119" s="281">
        <v>20</v>
      </c>
      <c r="D119" s="281">
        <v>0</v>
      </c>
      <c r="E119" s="282">
        <f t="shared" si="2"/>
        <v>-1</v>
      </c>
    </row>
    <row r="120" ht="36" customHeight="1" spans="1:5">
      <c r="A120" s="400" t="s">
        <v>321</v>
      </c>
      <c r="B120" s="278" t="s">
        <v>322</v>
      </c>
      <c r="C120" s="281">
        <v>750</v>
      </c>
      <c r="D120" s="281">
        <v>520</v>
      </c>
      <c r="E120" s="282">
        <f t="shared" si="2"/>
        <v>-0.307</v>
      </c>
    </row>
    <row r="121" ht="36" customHeight="1" spans="1:5">
      <c r="A121" s="400" t="s">
        <v>323</v>
      </c>
      <c r="B121" s="278" t="s">
        <v>324</v>
      </c>
      <c r="C121" s="281">
        <v>0</v>
      </c>
      <c r="D121" s="281">
        <v>0</v>
      </c>
      <c r="E121" s="282" t="str">
        <f t="shared" si="2"/>
        <v/>
      </c>
    </row>
    <row r="122" ht="36" customHeight="1" spans="1:5">
      <c r="A122" s="400" t="s">
        <v>325</v>
      </c>
      <c r="B122" s="278" t="s">
        <v>155</v>
      </c>
      <c r="C122" s="281">
        <v>0</v>
      </c>
      <c r="D122" s="281">
        <v>0</v>
      </c>
      <c r="E122" s="282" t="str">
        <f t="shared" si="2"/>
        <v/>
      </c>
    </row>
    <row r="123" ht="36" customHeight="1" spans="1:5">
      <c r="A123" s="400" t="s">
        <v>326</v>
      </c>
      <c r="B123" s="278" t="s">
        <v>327</v>
      </c>
      <c r="C123" s="281">
        <v>0</v>
      </c>
      <c r="D123" s="281">
        <v>110</v>
      </c>
      <c r="E123" s="282" t="str">
        <f t="shared" si="2"/>
        <v/>
      </c>
    </row>
    <row r="124" ht="36" customHeight="1" spans="1:5">
      <c r="A124" s="399" t="s">
        <v>328</v>
      </c>
      <c r="B124" s="275" t="s">
        <v>329</v>
      </c>
      <c r="C124" s="285">
        <v>2870</v>
      </c>
      <c r="D124" s="285">
        <v>545</v>
      </c>
      <c r="E124" s="286">
        <f t="shared" si="2"/>
        <v>-0.81</v>
      </c>
    </row>
    <row r="125" ht="36" customHeight="1" spans="1:5">
      <c r="A125" s="400" t="s">
        <v>330</v>
      </c>
      <c r="B125" s="278" t="s">
        <v>137</v>
      </c>
      <c r="C125" s="281">
        <v>450</v>
      </c>
      <c r="D125" s="281">
        <v>400</v>
      </c>
      <c r="E125" s="282">
        <f t="shared" si="2"/>
        <v>-0.111</v>
      </c>
    </row>
    <row r="126" ht="36" customHeight="1" spans="1:5">
      <c r="A126" s="400" t="s">
        <v>331</v>
      </c>
      <c r="B126" s="278" t="s">
        <v>139</v>
      </c>
      <c r="C126" s="281">
        <v>1100</v>
      </c>
      <c r="D126" s="281">
        <v>55</v>
      </c>
      <c r="E126" s="282">
        <f t="shared" si="2"/>
        <v>-0.95</v>
      </c>
    </row>
    <row r="127" ht="36" customHeight="1" spans="1:5">
      <c r="A127" s="400" t="s">
        <v>332</v>
      </c>
      <c r="B127" s="278" t="s">
        <v>141</v>
      </c>
      <c r="C127" s="281">
        <v>0</v>
      </c>
      <c r="D127" s="281">
        <v>0</v>
      </c>
      <c r="E127" s="282" t="str">
        <f t="shared" si="2"/>
        <v/>
      </c>
    </row>
    <row r="128" ht="36" customHeight="1" spans="1:5">
      <c r="A128" s="400" t="s">
        <v>333</v>
      </c>
      <c r="B128" s="278" t="s">
        <v>334</v>
      </c>
      <c r="C128" s="281">
        <v>0</v>
      </c>
      <c r="D128" s="281">
        <v>0</v>
      </c>
      <c r="E128" s="282" t="str">
        <f t="shared" si="2"/>
        <v/>
      </c>
    </row>
    <row r="129" ht="36" customHeight="1" spans="1:5">
      <c r="A129" s="400" t="s">
        <v>335</v>
      </c>
      <c r="B129" s="278" t="s">
        <v>336</v>
      </c>
      <c r="C129" s="281">
        <v>0</v>
      </c>
      <c r="D129" s="281">
        <v>0</v>
      </c>
      <c r="E129" s="282" t="str">
        <f t="shared" si="2"/>
        <v/>
      </c>
    </row>
    <row r="130" ht="36" customHeight="1" spans="1:5">
      <c r="A130" s="400" t="s">
        <v>337</v>
      </c>
      <c r="B130" s="278" t="s">
        <v>338</v>
      </c>
      <c r="C130" s="281">
        <v>0</v>
      </c>
      <c r="D130" s="281">
        <v>0</v>
      </c>
      <c r="E130" s="282" t="str">
        <f t="shared" si="2"/>
        <v/>
      </c>
    </row>
    <row r="131" ht="36" customHeight="1" spans="1:5">
      <c r="A131" s="400" t="s">
        <v>339</v>
      </c>
      <c r="B131" s="278" t="s">
        <v>340</v>
      </c>
      <c r="C131" s="281">
        <v>0</v>
      </c>
      <c r="D131" s="281">
        <v>0</v>
      </c>
      <c r="E131" s="282" t="str">
        <f t="shared" si="2"/>
        <v/>
      </c>
    </row>
    <row r="132" ht="36" customHeight="1" spans="1:5">
      <c r="A132" s="400" t="s">
        <v>341</v>
      </c>
      <c r="B132" s="278" t="s">
        <v>342</v>
      </c>
      <c r="C132" s="281">
        <v>600</v>
      </c>
      <c r="D132" s="281">
        <v>60</v>
      </c>
      <c r="E132" s="282">
        <f t="shared" si="2"/>
        <v>-0.9</v>
      </c>
    </row>
    <row r="133" ht="36" customHeight="1" spans="1:5">
      <c r="A133" s="400" t="s">
        <v>343</v>
      </c>
      <c r="B133" s="278" t="s">
        <v>155</v>
      </c>
      <c r="C133" s="281">
        <v>20</v>
      </c>
      <c r="D133" s="281">
        <v>0</v>
      </c>
      <c r="E133" s="282">
        <f t="shared" si="2"/>
        <v>-1</v>
      </c>
    </row>
    <row r="134" ht="36" customHeight="1" spans="1:5">
      <c r="A134" s="400" t="s">
        <v>344</v>
      </c>
      <c r="B134" s="278" t="s">
        <v>345</v>
      </c>
      <c r="C134" s="281">
        <v>700</v>
      </c>
      <c r="D134" s="281">
        <v>30</v>
      </c>
      <c r="E134" s="282">
        <f t="shared" si="2"/>
        <v>-0.957</v>
      </c>
    </row>
    <row r="135" ht="36" customHeight="1" spans="1:5">
      <c r="A135" s="399" t="s">
        <v>346</v>
      </c>
      <c r="B135" s="275" t="s">
        <v>347</v>
      </c>
      <c r="C135" s="285">
        <v>0</v>
      </c>
      <c r="D135" s="285">
        <v>0</v>
      </c>
      <c r="E135" s="286" t="str">
        <f t="shared" si="2"/>
        <v/>
      </c>
    </row>
    <row r="136" ht="36" customHeight="1" spans="1:5">
      <c r="A136" s="400" t="s">
        <v>348</v>
      </c>
      <c r="B136" s="278" t="s">
        <v>137</v>
      </c>
      <c r="C136" s="281">
        <v>0</v>
      </c>
      <c r="D136" s="281">
        <v>0</v>
      </c>
      <c r="E136" s="282" t="str">
        <f t="shared" si="2"/>
        <v/>
      </c>
    </row>
    <row r="137" ht="36" customHeight="1" spans="1:5">
      <c r="A137" s="400" t="s">
        <v>349</v>
      </c>
      <c r="B137" s="278" t="s">
        <v>139</v>
      </c>
      <c r="C137" s="281">
        <v>0</v>
      </c>
      <c r="D137" s="281">
        <v>0</v>
      </c>
      <c r="E137" s="282" t="str">
        <f t="shared" si="2"/>
        <v/>
      </c>
    </row>
    <row r="138" ht="36" customHeight="1" spans="1:5">
      <c r="A138" s="400" t="s">
        <v>350</v>
      </c>
      <c r="B138" s="278" t="s">
        <v>141</v>
      </c>
      <c r="C138" s="281">
        <v>0</v>
      </c>
      <c r="D138" s="281">
        <v>0</v>
      </c>
      <c r="E138" s="282" t="str">
        <f t="shared" si="2"/>
        <v/>
      </c>
    </row>
    <row r="139" ht="36" customHeight="1" spans="1:5">
      <c r="A139" s="400" t="s">
        <v>351</v>
      </c>
      <c r="B139" s="278" t="s">
        <v>352</v>
      </c>
      <c r="C139" s="281">
        <v>0</v>
      </c>
      <c r="D139" s="281">
        <v>0</v>
      </c>
      <c r="E139" s="282" t="str">
        <f t="shared" si="2"/>
        <v/>
      </c>
    </row>
    <row r="140" ht="36" customHeight="1" spans="1:5">
      <c r="A140" s="400" t="s">
        <v>353</v>
      </c>
      <c r="B140" s="278" t="s">
        <v>354</v>
      </c>
      <c r="C140" s="281">
        <v>0</v>
      </c>
      <c r="D140" s="281">
        <v>0</v>
      </c>
      <c r="E140" s="282" t="str">
        <f t="shared" si="2"/>
        <v/>
      </c>
    </row>
    <row r="141" ht="36" customHeight="1" spans="1:5">
      <c r="A141" s="400" t="s">
        <v>355</v>
      </c>
      <c r="B141" s="278" t="s">
        <v>356</v>
      </c>
      <c r="C141" s="281">
        <v>0</v>
      </c>
      <c r="D141" s="281">
        <v>0</v>
      </c>
      <c r="E141" s="282" t="str">
        <f t="shared" si="2"/>
        <v/>
      </c>
    </row>
    <row r="142" ht="36" customHeight="1" spans="1:5">
      <c r="A142" s="400" t="s">
        <v>357</v>
      </c>
      <c r="B142" s="278" t="s">
        <v>358</v>
      </c>
      <c r="C142" s="281">
        <v>0</v>
      </c>
      <c r="D142" s="281">
        <v>0</v>
      </c>
      <c r="E142" s="282" t="str">
        <f t="shared" si="2"/>
        <v/>
      </c>
    </row>
    <row r="143" ht="36" customHeight="1" spans="1:5">
      <c r="A143" s="400" t="s">
        <v>359</v>
      </c>
      <c r="B143" s="278" t="s">
        <v>360</v>
      </c>
      <c r="C143" s="281">
        <v>0</v>
      </c>
      <c r="D143" s="281">
        <v>0</v>
      </c>
      <c r="E143" s="282" t="str">
        <f t="shared" si="2"/>
        <v/>
      </c>
    </row>
    <row r="144" ht="36" customHeight="1" spans="1:5">
      <c r="A144" s="400" t="s">
        <v>361</v>
      </c>
      <c r="B144" s="278" t="s">
        <v>362</v>
      </c>
      <c r="C144" s="281">
        <v>0</v>
      </c>
      <c r="D144" s="281">
        <v>0</v>
      </c>
      <c r="E144" s="282" t="str">
        <f t="shared" si="2"/>
        <v/>
      </c>
    </row>
    <row r="145" ht="36" customHeight="1" spans="1:5">
      <c r="A145" s="400" t="s">
        <v>363</v>
      </c>
      <c r="B145" s="278" t="s">
        <v>364</v>
      </c>
      <c r="C145" s="281">
        <v>0</v>
      </c>
      <c r="D145" s="281">
        <v>0</v>
      </c>
      <c r="E145" s="282" t="str">
        <f t="shared" si="2"/>
        <v/>
      </c>
    </row>
    <row r="146" ht="36" customHeight="1" spans="1:5">
      <c r="A146" s="400" t="s">
        <v>365</v>
      </c>
      <c r="B146" s="278" t="s">
        <v>155</v>
      </c>
      <c r="C146" s="281">
        <v>0</v>
      </c>
      <c r="D146" s="281">
        <v>0</v>
      </c>
      <c r="E146" s="282" t="str">
        <f t="shared" si="2"/>
        <v/>
      </c>
    </row>
    <row r="147" ht="36" customHeight="1" spans="1:5">
      <c r="A147" s="400" t="s">
        <v>366</v>
      </c>
      <c r="B147" s="278" t="s">
        <v>367</v>
      </c>
      <c r="C147" s="281">
        <v>0</v>
      </c>
      <c r="D147" s="281">
        <v>0</v>
      </c>
      <c r="E147" s="282" t="str">
        <f t="shared" si="2"/>
        <v/>
      </c>
    </row>
    <row r="148" ht="36" customHeight="1" spans="1:5">
      <c r="A148" s="399" t="s">
        <v>368</v>
      </c>
      <c r="B148" s="275" t="s">
        <v>369</v>
      </c>
      <c r="C148" s="285">
        <v>675</v>
      </c>
      <c r="D148" s="285">
        <v>510</v>
      </c>
      <c r="E148" s="286">
        <f t="shared" si="2"/>
        <v>-0.244</v>
      </c>
    </row>
    <row r="149" ht="36" customHeight="1" spans="1:5">
      <c r="A149" s="400" t="s">
        <v>370</v>
      </c>
      <c r="B149" s="278" t="s">
        <v>137</v>
      </c>
      <c r="C149" s="281">
        <v>450</v>
      </c>
      <c r="D149" s="281">
        <v>350</v>
      </c>
      <c r="E149" s="282">
        <f t="shared" si="2"/>
        <v>-0.222</v>
      </c>
    </row>
    <row r="150" ht="36" customHeight="1" spans="1:5">
      <c r="A150" s="400" t="s">
        <v>371</v>
      </c>
      <c r="B150" s="278" t="s">
        <v>139</v>
      </c>
      <c r="C150" s="281">
        <v>20</v>
      </c>
      <c r="D150" s="281">
        <v>20</v>
      </c>
      <c r="E150" s="282">
        <f t="shared" si="2"/>
        <v>0</v>
      </c>
    </row>
    <row r="151" ht="36" customHeight="1" spans="1:5">
      <c r="A151" s="400" t="s">
        <v>372</v>
      </c>
      <c r="B151" s="278" t="s">
        <v>141</v>
      </c>
      <c r="C151" s="281">
        <v>0</v>
      </c>
      <c r="D151" s="281">
        <v>0</v>
      </c>
      <c r="E151" s="282" t="str">
        <f t="shared" si="2"/>
        <v/>
      </c>
    </row>
    <row r="152" ht="36" customHeight="1" spans="1:5">
      <c r="A152" s="400" t="s">
        <v>373</v>
      </c>
      <c r="B152" s="278" t="s">
        <v>374</v>
      </c>
      <c r="C152" s="281">
        <v>125</v>
      </c>
      <c r="D152" s="281">
        <v>60</v>
      </c>
      <c r="E152" s="282">
        <f t="shared" si="2"/>
        <v>-0.52</v>
      </c>
    </row>
    <row r="153" ht="36" customHeight="1" spans="1:5">
      <c r="A153" s="400" t="s">
        <v>375</v>
      </c>
      <c r="B153" s="278" t="s">
        <v>155</v>
      </c>
      <c r="C153" s="281">
        <v>0</v>
      </c>
      <c r="D153" s="281">
        <v>0</v>
      </c>
      <c r="E153" s="282" t="str">
        <f t="shared" si="2"/>
        <v/>
      </c>
    </row>
    <row r="154" ht="36" customHeight="1" spans="1:5">
      <c r="A154" s="400" t="s">
        <v>376</v>
      </c>
      <c r="B154" s="278" t="s">
        <v>377</v>
      </c>
      <c r="C154" s="281">
        <v>80</v>
      </c>
      <c r="D154" s="281">
        <v>80</v>
      </c>
      <c r="E154" s="282">
        <f t="shared" si="2"/>
        <v>0</v>
      </c>
    </row>
    <row r="155" ht="36" customHeight="1" spans="1:5">
      <c r="A155" s="399" t="s">
        <v>378</v>
      </c>
      <c r="B155" s="275" t="s">
        <v>379</v>
      </c>
      <c r="C155" s="285">
        <v>75</v>
      </c>
      <c r="D155" s="285">
        <v>0</v>
      </c>
      <c r="E155" s="286">
        <f t="shared" si="2"/>
        <v>-1</v>
      </c>
    </row>
    <row r="156" ht="36" customHeight="1" spans="1:5">
      <c r="A156" s="400" t="s">
        <v>380</v>
      </c>
      <c r="B156" s="278" t="s">
        <v>137</v>
      </c>
      <c r="C156" s="281">
        <v>75</v>
      </c>
      <c r="D156" s="281">
        <v>0</v>
      </c>
      <c r="E156" s="282">
        <f t="shared" si="2"/>
        <v>-1</v>
      </c>
    </row>
    <row r="157" ht="36" customHeight="1" spans="1:5">
      <c r="A157" s="400" t="s">
        <v>381</v>
      </c>
      <c r="B157" s="278" t="s">
        <v>139</v>
      </c>
      <c r="C157" s="281">
        <v>0</v>
      </c>
      <c r="D157" s="281">
        <v>0</v>
      </c>
      <c r="E157" s="282" t="str">
        <f t="shared" si="2"/>
        <v/>
      </c>
    </row>
    <row r="158" ht="36" customHeight="1" spans="1:5">
      <c r="A158" s="400" t="s">
        <v>382</v>
      </c>
      <c r="B158" s="278" t="s">
        <v>141</v>
      </c>
      <c r="C158" s="281">
        <v>0</v>
      </c>
      <c r="D158" s="281">
        <v>0</v>
      </c>
      <c r="E158" s="282" t="str">
        <f t="shared" si="2"/>
        <v/>
      </c>
    </row>
    <row r="159" ht="36" customHeight="1" spans="1:5">
      <c r="A159" s="400" t="s">
        <v>383</v>
      </c>
      <c r="B159" s="278" t="s">
        <v>384</v>
      </c>
      <c r="C159" s="281">
        <v>0</v>
      </c>
      <c r="D159" s="281">
        <v>0</v>
      </c>
      <c r="E159" s="282" t="str">
        <f t="shared" si="2"/>
        <v/>
      </c>
    </row>
    <row r="160" ht="36" customHeight="1" spans="1:5">
      <c r="A160" s="400" t="s">
        <v>385</v>
      </c>
      <c r="B160" s="278" t="s">
        <v>386</v>
      </c>
      <c r="C160" s="281">
        <v>0</v>
      </c>
      <c r="D160" s="281">
        <v>0</v>
      </c>
      <c r="E160" s="282" t="str">
        <f t="shared" si="2"/>
        <v/>
      </c>
    </row>
    <row r="161" ht="36" customHeight="1" spans="1:5">
      <c r="A161" s="400" t="s">
        <v>387</v>
      </c>
      <c r="B161" s="278" t="s">
        <v>155</v>
      </c>
      <c r="C161" s="281">
        <v>0</v>
      </c>
      <c r="D161" s="281">
        <v>0</v>
      </c>
      <c r="E161" s="282" t="str">
        <f t="shared" si="2"/>
        <v/>
      </c>
    </row>
    <row r="162" ht="36" customHeight="1" spans="1:5">
      <c r="A162" s="400" t="s">
        <v>388</v>
      </c>
      <c r="B162" s="278" t="s">
        <v>389</v>
      </c>
      <c r="C162" s="281">
        <v>0</v>
      </c>
      <c r="D162" s="281">
        <v>0</v>
      </c>
      <c r="E162" s="282" t="str">
        <f t="shared" si="2"/>
        <v/>
      </c>
    </row>
    <row r="163" ht="36" customHeight="1" spans="1:5">
      <c r="A163" s="399" t="s">
        <v>390</v>
      </c>
      <c r="B163" s="275" t="s">
        <v>391</v>
      </c>
      <c r="C163" s="285">
        <v>125</v>
      </c>
      <c r="D163" s="285">
        <v>0</v>
      </c>
      <c r="E163" s="286">
        <f t="shared" si="2"/>
        <v>-1</v>
      </c>
    </row>
    <row r="164" ht="36" customHeight="1" spans="1:5">
      <c r="A164" s="400" t="s">
        <v>392</v>
      </c>
      <c r="B164" s="278" t="s">
        <v>137</v>
      </c>
      <c r="C164" s="281">
        <v>125</v>
      </c>
      <c r="D164" s="281"/>
      <c r="E164" s="282">
        <f t="shared" si="2"/>
        <v>-1</v>
      </c>
    </row>
    <row r="165" ht="36" customHeight="1" spans="1:5">
      <c r="A165" s="400" t="s">
        <v>393</v>
      </c>
      <c r="B165" s="278" t="s">
        <v>139</v>
      </c>
      <c r="C165" s="281">
        <v>0</v>
      </c>
      <c r="D165" s="281">
        <v>0</v>
      </c>
      <c r="E165" s="282" t="str">
        <f t="shared" ref="E165:E228" si="3">IF(C165&gt;0,D165/C165-1,IF(C165&lt;0,-(D165/C165-1),""))</f>
        <v/>
      </c>
    </row>
    <row r="166" ht="36" customHeight="1" spans="1:5">
      <c r="A166" s="400" t="s">
        <v>394</v>
      </c>
      <c r="B166" s="278" t="s">
        <v>141</v>
      </c>
      <c r="C166" s="281">
        <v>0</v>
      </c>
      <c r="D166" s="281">
        <v>0</v>
      </c>
      <c r="E166" s="282" t="str">
        <f t="shared" si="3"/>
        <v/>
      </c>
    </row>
    <row r="167" ht="36" customHeight="1" spans="1:5">
      <c r="A167" s="400" t="s">
        <v>395</v>
      </c>
      <c r="B167" s="278" t="s">
        <v>396</v>
      </c>
      <c r="C167" s="281">
        <v>0</v>
      </c>
      <c r="D167" s="281">
        <v>0</v>
      </c>
      <c r="E167" s="282" t="str">
        <f t="shared" si="3"/>
        <v/>
      </c>
    </row>
    <row r="168" ht="36" customHeight="1" spans="1:5">
      <c r="A168" s="400" t="s">
        <v>397</v>
      </c>
      <c r="B168" s="278" t="s">
        <v>398</v>
      </c>
      <c r="C168" s="281">
        <v>0</v>
      </c>
      <c r="D168" s="281">
        <v>0</v>
      </c>
      <c r="E168" s="282" t="str">
        <f t="shared" si="3"/>
        <v/>
      </c>
    </row>
    <row r="169" ht="36" customHeight="1" spans="1:5">
      <c r="A169" s="399" t="s">
        <v>399</v>
      </c>
      <c r="B169" s="275" t="s">
        <v>400</v>
      </c>
      <c r="C169" s="285">
        <v>130</v>
      </c>
      <c r="D169" s="285">
        <v>130</v>
      </c>
      <c r="E169" s="286">
        <f t="shared" si="3"/>
        <v>0</v>
      </c>
    </row>
    <row r="170" ht="36" customHeight="1" spans="1:5">
      <c r="A170" s="400" t="s">
        <v>401</v>
      </c>
      <c r="B170" s="278" t="s">
        <v>137</v>
      </c>
      <c r="C170" s="281">
        <v>130</v>
      </c>
      <c r="D170" s="281">
        <v>130</v>
      </c>
      <c r="E170" s="282">
        <f t="shared" si="3"/>
        <v>0</v>
      </c>
    </row>
    <row r="171" ht="36" customHeight="1" spans="1:5">
      <c r="A171" s="400" t="s">
        <v>402</v>
      </c>
      <c r="B171" s="278" t="s">
        <v>139</v>
      </c>
      <c r="C171" s="281">
        <v>0</v>
      </c>
      <c r="D171" s="281">
        <v>0</v>
      </c>
      <c r="E171" s="282" t="str">
        <f t="shared" si="3"/>
        <v/>
      </c>
    </row>
    <row r="172" ht="36" customHeight="1" spans="1:5">
      <c r="A172" s="400" t="s">
        <v>403</v>
      </c>
      <c r="B172" s="278" t="s">
        <v>141</v>
      </c>
      <c r="C172" s="281">
        <v>0</v>
      </c>
      <c r="D172" s="281">
        <v>0</v>
      </c>
      <c r="E172" s="282" t="str">
        <f t="shared" si="3"/>
        <v/>
      </c>
    </row>
    <row r="173" ht="36" customHeight="1" spans="1:5">
      <c r="A173" s="400" t="s">
        <v>404</v>
      </c>
      <c r="B173" s="278" t="s">
        <v>168</v>
      </c>
      <c r="C173" s="281">
        <v>0</v>
      </c>
      <c r="D173" s="281">
        <v>0</v>
      </c>
      <c r="E173" s="282" t="str">
        <f t="shared" si="3"/>
        <v/>
      </c>
    </row>
    <row r="174" ht="36" customHeight="1" spans="1:5">
      <c r="A174" s="400" t="s">
        <v>405</v>
      </c>
      <c r="B174" s="278" t="s">
        <v>155</v>
      </c>
      <c r="C174" s="281">
        <v>0</v>
      </c>
      <c r="D174" s="281">
        <v>0</v>
      </c>
      <c r="E174" s="282" t="str">
        <f t="shared" si="3"/>
        <v/>
      </c>
    </row>
    <row r="175" ht="36" customHeight="1" spans="1:5">
      <c r="A175" s="400" t="s">
        <v>406</v>
      </c>
      <c r="B175" s="278" t="s">
        <v>407</v>
      </c>
      <c r="C175" s="281">
        <v>0</v>
      </c>
      <c r="D175" s="281">
        <v>0</v>
      </c>
      <c r="E175" s="282" t="str">
        <f t="shared" si="3"/>
        <v/>
      </c>
    </row>
    <row r="176" ht="36" customHeight="1" spans="1:5">
      <c r="A176" s="399" t="s">
        <v>408</v>
      </c>
      <c r="B176" s="275" t="s">
        <v>409</v>
      </c>
      <c r="C176" s="285">
        <v>365</v>
      </c>
      <c r="D176" s="285">
        <v>463</v>
      </c>
      <c r="E176" s="286">
        <f t="shared" si="3"/>
        <v>0.268</v>
      </c>
    </row>
    <row r="177" ht="36" customHeight="1" spans="1:5">
      <c r="A177" s="400" t="s">
        <v>410</v>
      </c>
      <c r="B177" s="278" t="s">
        <v>137</v>
      </c>
      <c r="C177" s="281">
        <v>260</v>
      </c>
      <c r="D177" s="281">
        <v>330</v>
      </c>
      <c r="E177" s="282">
        <f t="shared" si="3"/>
        <v>0.269</v>
      </c>
    </row>
    <row r="178" ht="36" customHeight="1" spans="1:5">
      <c r="A178" s="400" t="s">
        <v>411</v>
      </c>
      <c r="B178" s="278" t="s">
        <v>139</v>
      </c>
      <c r="C178" s="281">
        <v>5</v>
      </c>
      <c r="D178" s="281">
        <v>13</v>
      </c>
      <c r="E178" s="282">
        <f t="shared" si="3"/>
        <v>1.6</v>
      </c>
    </row>
    <row r="179" ht="36" customHeight="1" spans="1:5">
      <c r="A179" s="400" t="s">
        <v>412</v>
      </c>
      <c r="B179" s="278" t="s">
        <v>141</v>
      </c>
      <c r="C179" s="281">
        <v>0</v>
      </c>
      <c r="D179" s="281">
        <v>0</v>
      </c>
      <c r="E179" s="282" t="str">
        <f t="shared" si="3"/>
        <v/>
      </c>
    </row>
    <row r="180" ht="36" customHeight="1" spans="1:5">
      <c r="A180" s="400">
        <v>2012906</v>
      </c>
      <c r="B180" s="278" t="s">
        <v>413</v>
      </c>
      <c r="C180" s="281">
        <v>0</v>
      </c>
      <c r="D180" s="281">
        <v>0</v>
      </c>
      <c r="E180" s="282" t="str">
        <f t="shared" si="3"/>
        <v/>
      </c>
    </row>
    <row r="181" ht="36" customHeight="1" spans="1:5">
      <c r="A181" s="400" t="s">
        <v>414</v>
      </c>
      <c r="B181" s="278" t="s">
        <v>155</v>
      </c>
      <c r="C181" s="281">
        <v>0</v>
      </c>
      <c r="D181" s="281">
        <v>0</v>
      </c>
      <c r="E181" s="282" t="str">
        <f t="shared" si="3"/>
        <v/>
      </c>
    </row>
    <row r="182" ht="36" customHeight="1" spans="1:5">
      <c r="A182" s="400" t="s">
        <v>415</v>
      </c>
      <c r="B182" s="278" t="s">
        <v>416</v>
      </c>
      <c r="C182" s="281">
        <v>100</v>
      </c>
      <c r="D182" s="281">
        <v>120</v>
      </c>
      <c r="E182" s="282">
        <f t="shared" si="3"/>
        <v>0.2</v>
      </c>
    </row>
    <row r="183" ht="36" customHeight="1" spans="1:5">
      <c r="A183" s="399" t="s">
        <v>417</v>
      </c>
      <c r="B183" s="275" t="s">
        <v>418</v>
      </c>
      <c r="C183" s="285">
        <v>2455</v>
      </c>
      <c r="D183" s="285">
        <v>3055</v>
      </c>
      <c r="E183" s="286">
        <f t="shared" si="3"/>
        <v>0.244</v>
      </c>
    </row>
    <row r="184" ht="36" customHeight="1" spans="1:5">
      <c r="A184" s="400" t="s">
        <v>419</v>
      </c>
      <c r="B184" s="278" t="s">
        <v>137</v>
      </c>
      <c r="C184" s="281">
        <v>2450</v>
      </c>
      <c r="D184" s="281">
        <v>2800</v>
      </c>
      <c r="E184" s="282">
        <f t="shared" si="3"/>
        <v>0.143</v>
      </c>
    </row>
    <row r="185" ht="36" customHeight="1" spans="1:5">
      <c r="A185" s="400" t="s">
        <v>420</v>
      </c>
      <c r="B185" s="278" t="s">
        <v>139</v>
      </c>
      <c r="C185" s="281">
        <v>5</v>
      </c>
      <c r="D185" s="281">
        <v>240</v>
      </c>
      <c r="E185" s="282">
        <f t="shared" si="3"/>
        <v>47</v>
      </c>
    </row>
    <row r="186" ht="36" customHeight="1" spans="1:5">
      <c r="A186" s="400" t="s">
        <v>421</v>
      </c>
      <c r="B186" s="278" t="s">
        <v>141</v>
      </c>
      <c r="C186" s="281">
        <v>0</v>
      </c>
      <c r="D186" s="281">
        <v>0</v>
      </c>
      <c r="E186" s="282" t="str">
        <f t="shared" si="3"/>
        <v/>
      </c>
    </row>
    <row r="187" ht="36" customHeight="1" spans="1:5">
      <c r="A187" s="400" t="s">
        <v>422</v>
      </c>
      <c r="B187" s="278" t="s">
        <v>423</v>
      </c>
      <c r="C187" s="281">
        <v>0</v>
      </c>
      <c r="D187" s="281">
        <v>15</v>
      </c>
      <c r="E187" s="282" t="str">
        <f t="shared" si="3"/>
        <v/>
      </c>
    </row>
    <row r="188" ht="36" customHeight="1" spans="1:5">
      <c r="A188" s="400" t="s">
        <v>424</v>
      </c>
      <c r="B188" s="278" t="s">
        <v>155</v>
      </c>
      <c r="C188" s="281">
        <v>0</v>
      </c>
      <c r="D188" s="281">
        <v>0</v>
      </c>
      <c r="E188" s="282" t="str">
        <f t="shared" si="3"/>
        <v/>
      </c>
    </row>
    <row r="189" ht="36" customHeight="1" spans="1:5">
      <c r="A189" s="400" t="s">
        <v>425</v>
      </c>
      <c r="B189" s="278" t="s">
        <v>426</v>
      </c>
      <c r="C189" s="281">
        <v>0</v>
      </c>
      <c r="D189" s="281">
        <v>0</v>
      </c>
      <c r="E189" s="282" t="str">
        <f t="shared" si="3"/>
        <v/>
      </c>
    </row>
    <row r="190" ht="36" customHeight="1" spans="1:5">
      <c r="A190" s="399" t="s">
        <v>427</v>
      </c>
      <c r="B190" s="275" t="s">
        <v>428</v>
      </c>
      <c r="C190" s="285">
        <v>440</v>
      </c>
      <c r="D190" s="285">
        <v>740</v>
      </c>
      <c r="E190" s="286">
        <f t="shared" si="3"/>
        <v>0.682</v>
      </c>
    </row>
    <row r="191" ht="36" customHeight="1" spans="1:5">
      <c r="A191" s="400" t="s">
        <v>429</v>
      </c>
      <c r="B191" s="278" t="s">
        <v>137</v>
      </c>
      <c r="C191" s="281">
        <v>380</v>
      </c>
      <c r="D191" s="281">
        <v>480</v>
      </c>
      <c r="E191" s="282">
        <f t="shared" si="3"/>
        <v>0.263</v>
      </c>
    </row>
    <row r="192" ht="36" customHeight="1" spans="1:5">
      <c r="A192" s="400" t="s">
        <v>430</v>
      </c>
      <c r="B192" s="278" t="s">
        <v>139</v>
      </c>
      <c r="C192" s="281">
        <v>0</v>
      </c>
      <c r="D192" s="281">
        <v>180</v>
      </c>
      <c r="E192" s="282" t="str">
        <f t="shared" si="3"/>
        <v/>
      </c>
    </row>
    <row r="193" ht="36" customHeight="1" spans="1:5">
      <c r="A193" s="400" t="s">
        <v>431</v>
      </c>
      <c r="B193" s="278" t="s">
        <v>141</v>
      </c>
      <c r="C193" s="281">
        <v>0</v>
      </c>
      <c r="D193" s="281">
        <v>0</v>
      </c>
      <c r="E193" s="282" t="str">
        <f t="shared" si="3"/>
        <v/>
      </c>
    </row>
    <row r="194" ht="36" customHeight="1" spans="1:5">
      <c r="A194" s="400" t="s">
        <v>432</v>
      </c>
      <c r="B194" s="278" t="s">
        <v>433</v>
      </c>
      <c r="C194" s="281">
        <v>0</v>
      </c>
      <c r="D194" s="281">
        <v>0</v>
      </c>
      <c r="E194" s="282" t="str">
        <f t="shared" si="3"/>
        <v/>
      </c>
    </row>
    <row r="195" ht="36" customHeight="1" spans="1:5">
      <c r="A195" s="400" t="s">
        <v>434</v>
      </c>
      <c r="B195" s="278" t="s">
        <v>155</v>
      </c>
      <c r="C195" s="281">
        <v>0</v>
      </c>
      <c r="D195" s="281">
        <v>0</v>
      </c>
      <c r="E195" s="282" t="str">
        <f t="shared" si="3"/>
        <v/>
      </c>
    </row>
    <row r="196" ht="36" customHeight="1" spans="1:5">
      <c r="A196" s="400" t="s">
        <v>435</v>
      </c>
      <c r="B196" s="278" t="s">
        <v>436</v>
      </c>
      <c r="C196" s="281">
        <v>60</v>
      </c>
      <c r="D196" s="281">
        <v>80</v>
      </c>
      <c r="E196" s="282">
        <f t="shared" si="3"/>
        <v>0.333</v>
      </c>
    </row>
    <row r="197" ht="36" customHeight="1" spans="1:5">
      <c r="A197" s="399" t="s">
        <v>437</v>
      </c>
      <c r="B197" s="275" t="s">
        <v>438</v>
      </c>
      <c r="C197" s="285">
        <v>285</v>
      </c>
      <c r="D197" s="285">
        <v>410</v>
      </c>
      <c r="E197" s="286">
        <f t="shared" si="3"/>
        <v>0.439</v>
      </c>
    </row>
    <row r="198" ht="36" customHeight="1" spans="1:5">
      <c r="A198" s="400" t="s">
        <v>439</v>
      </c>
      <c r="B198" s="278" t="s">
        <v>137</v>
      </c>
      <c r="C198" s="281">
        <v>260</v>
      </c>
      <c r="D198" s="281">
        <v>280</v>
      </c>
      <c r="E198" s="282">
        <f t="shared" si="3"/>
        <v>0.077</v>
      </c>
    </row>
    <row r="199" ht="36" customHeight="1" spans="1:5">
      <c r="A199" s="400" t="s">
        <v>440</v>
      </c>
      <c r="B199" s="278" t="s">
        <v>139</v>
      </c>
      <c r="C199" s="281">
        <v>15</v>
      </c>
      <c r="D199" s="281">
        <v>130</v>
      </c>
      <c r="E199" s="282">
        <f t="shared" si="3"/>
        <v>7.667</v>
      </c>
    </row>
    <row r="200" ht="36" customHeight="1" spans="1:5">
      <c r="A200" s="400" t="s">
        <v>441</v>
      </c>
      <c r="B200" s="278" t="s">
        <v>141</v>
      </c>
      <c r="C200" s="281">
        <v>0</v>
      </c>
      <c r="D200" s="281">
        <v>0</v>
      </c>
      <c r="E200" s="282" t="str">
        <f t="shared" si="3"/>
        <v/>
      </c>
    </row>
    <row r="201" ht="36" customHeight="1" spans="1:5">
      <c r="A201" s="400" t="s">
        <v>442</v>
      </c>
      <c r="B201" s="278" t="s">
        <v>443</v>
      </c>
      <c r="C201" s="281">
        <v>0</v>
      </c>
      <c r="D201" s="281">
        <v>0</v>
      </c>
      <c r="E201" s="282" t="str">
        <f t="shared" si="3"/>
        <v/>
      </c>
    </row>
    <row r="202" ht="36" customHeight="1" spans="1:5">
      <c r="A202" s="400" t="s">
        <v>444</v>
      </c>
      <c r="B202" s="278" t="s">
        <v>155</v>
      </c>
      <c r="C202" s="281">
        <v>0</v>
      </c>
      <c r="D202" s="281">
        <v>0</v>
      </c>
      <c r="E202" s="282" t="str">
        <f t="shared" si="3"/>
        <v/>
      </c>
    </row>
    <row r="203" ht="36" customHeight="1" spans="1:5">
      <c r="A203" s="400" t="s">
        <v>445</v>
      </c>
      <c r="B203" s="278" t="s">
        <v>446</v>
      </c>
      <c r="C203" s="281">
        <v>10</v>
      </c>
      <c r="D203" s="281">
        <v>0</v>
      </c>
      <c r="E203" s="282">
        <f t="shared" si="3"/>
        <v>-1</v>
      </c>
    </row>
    <row r="204" ht="36" customHeight="1" spans="1:5">
      <c r="A204" s="399" t="s">
        <v>447</v>
      </c>
      <c r="B204" s="275" t="s">
        <v>448</v>
      </c>
      <c r="C204" s="285">
        <v>305</v>
      </c>
      <c r="D204" s="285">
        <v>240</v>
      </c>
      <c r="E204" s="286">
        <f t="shared" si="3"/>
        <v>-0.213</v>
      </c>
    </row>
    <row r="205" ht="36" customHeight="1" spans="1:5">
      <c r="A205" s="400" t="s">
        <v>449</v>
      </c>
      <c r="B205" s="278" t="s">
        <v>137</v>
      </c>
      <c r="C205" s="281">
        <v>180</v>
      </c>
      <c r="D205" s="281">
        <v>210</v>
      </c>
      <c r="E205" s="282">
        <f t="shared" si="3"/>
        <v>0.167</v>
      </c>
    </row>
    <row r="206" ht="36" customHeight="1" spans="1:5">
      <c r="A206" s="400" t="s">
        <v>450</v>
      </c>
      <c r="B206" s="278" t="s">
        <v>139</v>
      </c>
      <c r="C206" s="281">
        <v>0</v>
      </c>
      <c r="D206" s="281">
        <v>0</v>
      </c>
      <c r="E206" s="282" t="str">
        <f t="shared" si="3"/>
        <v/>
      </c>
    </row>
    <row r="207" ht="36" customHeight="1" spans="1:5">
      <c r="A207" s="400" t="s">
        <v>451</v>
      </c>
      <c r="B207" s="278" t="s">
        <v>141</v>
      </c>
      <c r="C207" s="281">
        <v>0</v>
      </c>
      <c r="D207" s="281">
        <v>0</v>
      </c>
      <c r="E207" s="282" t="str">
        <f t="shared" si="3"/>
        <v/>
      </c>
    </row>
    <row r="208" ht="36" customHeight="1" spans="1:5">
      <c r="A208" s="400" t="s">
        <v>452</v>
      </c>
      <c r="B208" s="278" t="s">
        <v>453</v>
      </c>
      <c r="C208" s="281">
        <v>40</v>
      </c>
      <c r="D208" s="281">
        <v>10</v>
      </c>
      <c r="E208" s="282">
        <f t="shared" si="3"/>
        <v>-0.75</v>
      </c>
    </row>
    <row r="209" ht="36" customHeight="1" spans="1:5">
      <c r="A209" s="400" t="s">
        <v>454</v>
      </c>
      <c r="B209" s="278" t="s">
        <v>455</v>
      </c>
      <c r="C209" s="281">
        <v>75</v>
      </c>
      <c r="D209" s="281">
        <v>0</v>
      </c>
      <c r="E209" s="282">
        <f t="shared" si="3"/>
        <v>-1</v>
      </c>
    </row>
    <row r="210" ht="36" customHeight="1" spans="1:5">
      <c r="A210" s="400" t="s">
        <v>456</v>
      </c>
      <c r="B210" s="278" t="s">
        <v>155</v>
      </c>
      <c r="C210" s="281">
        <v>0</v>
      </c>
      <c r="D210" s="281">
        <v>0</v>
      </c>
      <c r="E210" s="282" t="str">
        <f t="shared" si="3"/>
        <v/>
      </c>
    </row>
    <row r="211" ht="36" customHeight="1" spans="1:5">
      <c r="A211" s="400" t="s">
        <v>457</v>
      </c>
      <c r="B211" s="278" t="s">
        <v>458</v>
      </c>
      <c r="C211" s="281">
        <v>10</v>
      </c>
      <c r="D211" s="281">
        <v>20</v>
      </c>
      <c r="E211" s="282">
        <f t="shared" si="3"/>
        <v>1</v>
      </c>
    </row>
    <row r="212" ht="36" customHeight="1" spans="1:5">
      <c r="A212" s="399" t="s">
        <v>459</v>
      </c>
      <c r="B212" s="275" t="s">
        <v>460</v>
      </c>
      <c r="C212" s="285">
        <v>0</v>
      </c>
      <c r="D212" s="285">
        <v>0</v>
      </c>
      <c r="E212" s="286" t="str">
        <f t="shared" si="3"/>
        <v/>
      </c>
    </row>
    <row r="213" ht="36" customHeight="1" spans="1:5">
      <c r="A213" s="400" t="s">
        <v>461</v>
      </c>
      <c r="B213" s="278" t="s">
        <v>137</v>
      </c>
      <c r="C213" s="281">
        <v>0</v>
      </c>
      <c r="D213" s="281">
        <v>0</v>
      </c>
      <c r="E213" s="282" t="str">
        <f t="shared" si="3"/>
        <v/>
      </c>
    </row>
    <row r="214" ht="36" customHeight="1" spans="1:5">
      <c r="A214" s="400" t="s">
        <v>462</v>
      </c>
      <c r="B214" s="278" t="s">
        <v>139</v>
      </c>
      <c r="C214" s="281">
        <v>0</v>
      </c>
      <c r="D214" s="281">
        <v>0</v>
      </c>
      <c r="E214" s="282" t="str">
        <f t="shared" si="3"/>
        <v/>
      </c>
    </row>
    <row r="215" ht="36" customHeight="1" spans="1:5">
      <c r="A215" s="400" t="s">
        <v>463</v>
      </c>
      <c r="B215" s="278" t="s">
        <v>141</v>
      </c>
      <c r="C215" s="281">
        <v>0</v>
      </c>
      <c r="D215" s="281">
        <v>0</v>
      </c>
      <c r="E215" s="282" t="str">
        <f t="shared" si="3"/>
        <v/>
      </c>
    </row>
    <row r="216" ht="36" customHeight="1" spans="1:5">
      <c r="A216" s="400" t="s">
        <v>464</v>
      </c>
      <c r="B216" s="278" t="s">
        <v>155</v>
      </c>
      <c r="C216" s="281">
        <v>0</v>
      </c>
      <c r="D216" s="281">
        <v>0</v>
      </c>
      <c r="E216" s="282" t="str">
        <f t="shared" si="3"/>
        <v/>
      </c>
    </row>
    <row r="217" ht="36" customHeight="1" spans="1:5">
      <c r="A217" s="400" t="s">
        <v>465</v>
      </c>
      <c r="B217" s="278" t="s">
        <v>466</v>
      </c>
      <c r="C217" s="281">
        <v>0</v>
      </c>
      <c r="D217" s="281">
        <v>0</v>
      </c>
      <c r="E217" s="282" t="str">
        <f t="shared" si="3"/>
        <v/>
      </c>
    </row>
    <row r="218" ht="36" customHeight="1" spans="1:5">
      <c r="A218" s="399" t="s">
        <v>467</v>
      </c>
      <c r="B218" s="275" t="s">
        <v>468</v>
      </c>
      <c r="C218" s="285">
        <v>0</v>
      </c>
      <c r="D218" s="285">
        <v>0</v>
      </c>
      <c r="E218" s="286" t="str">
        <f t="shared" si="3"/>
        <v/>
      </c>
    </row>
    <row r="219" ht="36" customHeight="1" spans="1:5">
      <c r="A219" s="400" t="s">
        <v>469</v>
      </c>
      <c r="B219" s="278" t="s">
        <v>137</v>
      </c>
      <c r="C219" s="281">
        <v>0</v>
      </c>
      <c r="D219" s="281">
        <v>0</v>
      </c>
      <c r="E219" s="282" t="str">
        <f t="shared" si="3"/>
        <v/>
      </c>
    </row>
    <row r="220" ht="36" customHeight="1" spans="1:5">
      <c r="A220" s="400" t="s">
        <v>470</v>
      </c>
      <c r="B220" s="278" t="s">
        <v>139</v>
      </c>
      <c r="C220" s="281">
        <v>0</v>
      </c>
      <c r="D220" s="281">
        <v>0</v>
      </c>
      <c r="E220" s="282" t="str">
        <f t="shared" si="3"/>
        <v/>
      </c>
    </row>
    <row r="221" ht="36" customHeight="1" spans="1:5">
      <c r="A221" s="400" t="s">
        <v>471</v>
      </c>
      <c r="B221" s="278" t="s">
        <v>141</v>
      </c>
      <c r="C221" s="281">
        <v>0</v>
      </c>
      <c r="D221" s="281">
        <v>0</v>
      </c>
      <c r="E221" s="282" t="str">
        <f t="shared" si="3"/>
        <v/>
      </c>
    </row>
    <row r="222" ht="36" customHeight="1" spans="1:5">
      <c r="A222" s="400" t="s">
        <v>472</v>
      </c>
      <c r="B222" s="278" t="s">
        <v>155</v>
      </c>
      <c r="C222" s="281">
        <v>0</v>
      </c>
      <c r="D222" s="281">
        <v>0</v>
      </c>
      <c r="E222" s="282" t="str">
        <f t="shared" si="3"/>
        <v/>
      </c>
    </row>
    <row r="223" ht="36" customHeight="1" spans="1:5">
      <c r="A223" s="400" t="s">
        <v>473</v>
      </c>
      <c r="B223" s="278" t="s">
        <v>474</v>
      </c>
      <c r="C223" s="281">
        <v>0</v>
      </c>
      <c r="D223" s="281">
        <v>0</v>
      </c>
      <c r="E223" s="282" t="str">
        <f t="shared" si="3"/>
        <v/>
      </c>
    </row>
    <row r="224" ht="36" customHeight="1" spans="1:5">
      <c r="A224" s="399" t="s">
        <v>475</v>
      </c>
      <c r="B224" s="275" t="s">
        <v>476</v>
      </c>
      <c r="C224" s="285">
        <v>0</v>
      </c>
      <c r="D224" s="285">
        <v>0</v>
      </c>
      <c r="E224" s="286" t="str">
        <f t="shared" si="3"/>
        <v/>
      </c>
    </row>
    <row r="225" ht="36" customHeight="1" spans="1:5">
      <c r="A225" s="400" t="s">
        <v>477</v>
      </c>
      <c r="B225" s="278" t="s">
        <v>137</v>
      </c>
      <c r="C225" s="281">
        <v>0</v>
      </c>
      <c r="D225" s="281">
        <v>0</v>
      </c>
      <c r="E225" s="282" t="str">
        <f t="shared" si="3"/>
        <v/>
      </c>
    </row>
    <row r="226" ht="36" customHeight="1" spans="1:5">
      <c r="A226" s="400" t="s">
        <v>478</v>
      </c>
      <c r="B226" s="278" t="s">
        <v>139</v>
      </c>
      <c r="C226" s="281">
        <v>0</v>
      </c>
      <c r="D226" s="281">
        <v>0</v>
      </c>
      <c r="E226" s="282" t="str">
        <f t="shared" si="3"/>
        <v/>
      </c>
    </row>
    <row r="227" ht="36" customHeight="1" spans="1:5">
      <c r="A227" s="400" t="s">
        <v>479</v>
      </c>
      <c r="B227" s="278" t="s">
        <v>141</v>
      </c>
      <c r="C227" s="281">
        <v>0</v>
      </c>
      <c r="D227" s="281">
        <v>0</v>
      </c>
      <c r="E227" s="282" t="str">
        <f t="shared" si="3"/>
        <v/>
      </c>
    </row>
    <row r="228" ht="36" customHeight="1" spans="1:5">
      <c r="A228" s="400" t="s">
        <v>480</v>
      </c>
      <c r="B228" s="278" t="s">
        <v>481</v>
      </c>
      <c r="C228" s="281">
        <v>0</v>
      </c>
      <c r="D228" s="281">
        <v>0</v>
      </c>
      <c r="E228" s="282" t="str">
        <f t="shared" si="3"/>
        <v/>
      </c>
    </row>
    <row r="229" ht="36" customHeight="1" spans="1:5">
      <c r="A229" s="400" t="s">
        <v>482</v>
      </c>
      <c r="B229" s="278" t="s">
        <v>155</v>
      </c>
      <c r="C229" s="281">
        <v>0</v>
      </c>
      <c r="D229" s="281">
        <v>0</v>
      </c>
      <c r="E229" s="282" t="str">
        <f t="shared" ref="E229:E292" si="4">IF(C229&gt;0,D229/C229-1,IF(C229&lt;0,-(D229/C229-1),""))</f>
        <v/>
      </c>
    </row>
    <row r="230" ht="36" customHeight="1" spans="1:5">
      <c r="A230" s="400" t="s">
        <v>483</v>
      </c>
      <c r="B230" s="278" t="s">
        <v>484</v>
      </c>
      <c r="C230" s="281">
        <v>0</v>
      </c>
      <c r="D230" s="281">
        <v>0</v>
      </c>
      <c r="E230" s="282" t="str">
        <f t="shared" si="4"/>
        <v/>
      </c>
    </row>
    <row r="231" ht="36" customHeight="1" spans="1:5">
      <c r="A231" s="399" t="s">
        <v>485</v>
      </c>
      <c r="B231" s="275" t="s">
        <v>486</v>
      </c>
      <c r="C231" s="285">
        <v>1455</v>
      </c>
      <c r="D231" s="285">
        <v>1280</v>
      </c>
      <c r="E231" s="286">
        <f t="shared" si="4"/>
        <v>-0.12</v>
      </c>
    </row>
    <row r="232" ht="36" customHeight="1" spans="1:5">
      <c r="A232" s="400" t="s">
        <v>487</v>
      </c>
      <c r="B232" s="278" t="s">
        <v>137</v>
      </c>
      <c r="C232" s="281">
        <v>1400</v>
      </c>
      <c r="D232" s="281">
        <v>1260</v>
      </c>
      <c r="E232" s="282">
        <f t="shared" si="4"/>
        <v>-0.1</v>
      </c>
    </row>
    <row r="233" ht="36" customHeight="1" spans="1:5">
      <c r="A233" s="400" t="s">
        <v>488</v>
      </c>
      <c r="B233" s="278" t="s">
        <v>139</v>
      </c>
      <c r="C233" s="281">
        <v>0</v>
      </c>
      <c r="D233" s="281">
        <v>0</v>
      </c>
      <c r="E233" s="282" t="str">
        <f t="shared" si="4"/>
        <v/>
      </c>
    </row>
    <row r="234" ht="36" customHeight="1" spans="1:5">
      <c r="A234" s="400" t="s">
        <v>489</v>
      </c>
      <c r="B234" s="278" t="s">
        <v>141</v>
      </c>
      <c r="C234" s="281">
        <v>0</v>
      </c>
      <c r="D234" s="281">
        <v>0</v>
      </c>
      <c r="E234" s="282" t="str">
        <f t="shared" si="4"/>
        <v/>
      </c>
    </row>
    <row r="235" ht="36" customHeight="1" spans="1:5">
      <c r="A235" s="400" t="s">
        <v>490</v>
      </c>
      <c r="B235" s="278" t="s">
        <v>491</v>
      </c>
      <c r="C235" s="281">
        <v>15</v>
      </c>
      <c r="D235" s="281">
        <v>0</v>
      </c>
      <c r="E235" s="282">
        <f t="shared" si="4"/>
        <v>-1</v>
      </c>
    </row>
    <row r="236" ht="36" customHeight="1" spans="1:5">
      <c r="A236" s="400" t="s">
        <v>492</v>
      </c>
      <c r="B236" s="278" t="s">
        <v>493</v>
      </c>
      <c r="C236" s="281">
        <v>10</v>
      </c>
      <c r="D236" s="281">
        <v>10</v>
      </c>
      <c r="E236" s="282">
        <f t="shared" si="4"/>
        <v>0</v>
      </c>
    </row>
    <row r="237" ht="36" customHeight="1" spans="1:5">
      <c r="A237" s="400" t="s">
        <v>494</v>
      </c>
      <c r="B237" s="278" t="s">
        <v>238</v>
      </c>
      <c r="C237" s="281">
        <v>0</v>
      </c>
      <c r="D237" s="281">
        <v>0</v>
      </c>
      <c r="E237" s="282" t="str">
        <f t="shared" si="4"/>
        <v/>
      </c>
    </row>
    <row r="238" ht="36" customHeight="1" spans="1:5">
      <c r="A238" s="400" t="s">
        <v>495</v>
      </c>
      <c r="B238" s="278" t="s">
        <v>496</v>
      </c>
      <c r="C238" s="281">
        <v>0</v>
      </c>
      <c r="D238" s="281">
        <v>0</v>
      </c>
      <c r="E238" s="282" t="str">
        <f t="shared" si="4"/>
        <v/>
      </c>
    </row>
    <row r="239" ht="36" customHeight="1" spans="1:5">
      <c r="A239" s="400" t="s">
        <v>497</v>
      </c>
      <c r="B239" s="278" t="s">
        <v>498</v>
      </c>
      <c r="C239" s="281">
        <v>0</v>
      </c>
      <c r="D239" s="281">
        <v>0</v>
      </c>
      <c r="E239" s="282" t="str">
        <f t="shared" si="4"/>
        <v/>
      </c>
    </row>
    <row r="240" ht="36" customHeight="1" spans="1:5">
      <c r="A240" s="400" t="s">
        <v>499</v>
      </c>
      <c r="B240" s="278" t="s">
        <v>500</v>
      </c>
      <c r="C240" s="281">
        <v>0</v>
      </c>
      <c r="D240" s="281">
        <v>0</v>
      </c>
      <c r="E240" s="282" t="str">
        <f t="shared" si="4"/>
        <v/>
      </c>
    </row>
    <row r="241" ht="36" customHeight="1" spans="1:5">
      <c r="A241" s="400" t="s">
        <v>501</v>
      </c>
      <c r="B241" s="278" t="s">
        <v>502</v>
      </c>
      <c r="C241" s="281">
        <v>0</v>
      </c>
      <c r="D241" s="281">
        <v>0</v>
      </c>
      <c r="E241" s="282" t="str">
        <f t="shared" si="4"/>
        <v/>
      </c>
    </row>
    <row r="242" ht="36" customHeight="1" spans="1:5">
      <c r="A242" s="400" t="s">
        <v>503</v>
      </c>
      <c r="B242" s="278" t="s">
        <v>504</v>
      </c>
      <c r="C242" s="281">
        <v>0</v>
      </c>
      <c r="D242" s="281">
        <v>0</v>
      </c>
      <c r="E242" s="282" t="str">
        <f t="shared" si="4"/>
        <v/>
      </c>
    </row>
    <row r="243" ht="36" customHeight="1" spans="1:5">
      <c r="A243" s="400" t="s">
        <v>505</v>
      </c>
      <c r="B243" s="278" t="s">
        <v>506</v>
      </c>
      <c r="C243" s="281">
        <v>0</v>
      </c>
      <c r="D243" s="281">
        <v>0</v>
      </c>
      <c r="E243" s="282" t="str">
        <f t="shared" si="4"/>
        <v/>
      </c>
    </row>
    <row r="244" ht="36" customHeight="1" spans="1:5">
      <c r="A244" s="400" t="s">
        <v>507</v>
      </c>
      <c r="B244" s="278" t="s">
        <v>155</v>
      </c>
      <c r="C244" s="281">
        <v>0</v>
      </c>
      <c r="D244" s="281">
        <v>0</v>
      </c>
      <c r="E244" s="282" t="str">
        <f t="shared" si="4"/>
        <v/>
      </c>
    </row>
    <row r="245" ht="36" customHeight="1" spans="1:5">
      <c r="A245" s="400" t="s">
        <v>508</v>
      </c>
      <c r="B245" s="278" t="s">
        <v>509</v>
      </c>
      <c r="C245" s="281">
        <v>30</v>
      </c>
      <c r="D245" s="281">
        <v>10</v>
      </c>
      <c r="E245" s="282">
        <f t="shared" si="4"/>
        <v>-0.667</v>
      </c>
    </row>
    <row r="246" ht="36" customHeight="1" spans="1:5">
      <c r="A246" s="399" t="s">
        <v>510</v>
      </c>
      <c r="B246" s="275" t="s">
        <v>511</v>
      </c>
      <c r="C246" s="285">
        <v>695</v>
      </c>
      <c r="D246" s="285">
        <v>4</v>
      </c>
      <c r="E246" s="286">
        <f t="shared" si="4"/>
        <v>-0.994</v>
      </c>
    </row>
    <row r="247" ht="36" customHeight="1" spans="1:5">
      <c r="A247" s="400" t="s">
        <v>512</v>
      </c>
      <c r="B247" s="278" t="s">
        <v>513</v>
      </c>
      <c r="C247" s="281">
        <v>0</v>
      </c>
      <c r="D247" s="281">
        <v>0</v>
      </c>
      <c r="E247" s="282" t="str">
        <f t="shared" si="4"/>
        <v/>
      </c>
    </row>
    <row r="248" ht="36" customHeight="1" spans="1:5">
      <c r="A248" s="400" t="s">
        <v>514</v>
      </c>
      <c r="B248" s="278" t="s">
        <v>515</v>
      </c>
      <c r="C248" s="281">
        <v>695</v>
      </c>
      <c r="D248" s="281">
        <v>4</v>
      </c>
      <c r="E248" s="282">
        <f t="shared" si="4"/>
        <v>-0.994</v>
      </c>
    </row>
    <row r="249" ht="36" customHeight="1" spans="1:5">
      <c r="A249" s="403" t="s">
        <v>516</v>
      </c>
      <c r="B249" s="404" t="s">
        <v>517</v>
      </c>
      <c r="C249" s="405"/>
      <c r="D249" s="405"/>
      <c r="E249" s="286" t="str">
        <f t="shared" si="4"/>
        <v/>
      </c>
    </row>
    <row r="250" ht="36" customHeight="1" spans="1:5">
      <c r="A250" s="399" t="s">
        <v>70</v>
      </c>
      <c r="B250" s="275" t="s">
        <v>71</v>
      </c>
      <c r="C250" s="285">
        <v>0</v>
      </c>
      <c r="D250" s="285">
        <v>0</v>
      </c>
      <c r="E250" s="286" t="str">
        <f t="shared" si="4"/>
        <v/>
      </c>
    </row>
    <row r="251" ht="36" customHeight="1" spans="1:5">
      <c r="A251" s="399" t="s">
        <v>518</v>
      </c>
      <c r="B251" s="275" t="s">
        <v>519</v>
      </c>
      <c r="C251" s="285">
        <v>0</v>
      </c>
      <c r="D251" s="285">
        <v>0</v>
      </c>
      <c r="E251" s="286" t="str">
        <f t="shared" si="4"/>
        <v/>
      </c>
    </row>
    <row r="252" ht="36" customHeight="1" spans="1:5">
      <c r="A252" s="399" t="s">
        <v>520</v>
      </c>
      <c r="B252" s="275" t="s">
        <v>521</v>
      </c>
      <c r="C252" s="285">
        <v>0</v>
      </c>
      <c r="D252" s="285">
        <v>0</v>
      </c>
      <c r="E252" s="286" t="str">
        <f t="shared" si="4"/>
        <v/>
      </c>
    </row>
    <row r="253" ht="36" customHeight="1" spans="1:5">
      <c r="A253" s="399" t="s">
        <v>72</v>
      </c>
      <c r="B253" s="275" t="s">
        <v>73</v>
      </c>
      <c r="C253" s="285">
        <v>30</v>
      </c>
      <c r="D253" s="285">
        <v>30</v>
      </c>
      <c r="E253" s="286">
        <f t="shared" si="4"/>
        <v>0</v>
      </c>
    </row>
    <row r="254" ht="36" customHeight="1" spans="1:5">
      <c r="A254" s="275" t="s">
        <v>522</v>
      </c>
      <c r="B254" s="275" t="s">
        <v>523</v>
      </c>
      <c r="C254" s="285">
        <v>0</v>
      </c>
      <c r="D254" s="285">
        <v>0</v>
      </c>
      <c r="E254" s="286" t="str">
        <f t="shared" si="4"/>
        <v/>
      </c>
    </row>
    <row r="255" ht="36" customHeight="1" spans="1:5">
      <c r="A255" s="278" t="s">
        <v>524</v>
      </c>
      <c r="B255" s="278" t="s">
        <v>525</v>
      </c>
      <c r="C255" s="281">
        <v>0</v>
      </c>
      <c r="D255" s="281">
        <v>0</v>
      </c>
      <c r="E255" s="282" t="str">
        <f t="shared" si="4"/>
        <v/>
      </c>
    </row>
    <row r="256" ht="36" customHeight="1" spans="1:5">
      <c r="A256" s="275" t="s">
        <v>526</v>
      </c>
      <c r="B256" s="275" t="s">
        <v>527</v>
      </c>
      <c r="C256" s="285">
        <v>0</v>
      </c>
      <c r="D256" s="285">
        <v>0</v>
      </c>
      <c r="E256" s="286" t="str">
        <f t="shared" si="4"/>
        <v/>
      </c>
    </row>
    <row r="257" ht="36" customHeight="1" spans="1:5">
      <c r="A257" s="278" t="s">
        <v>528</v>
      </c>
      <c r="B257" s="278" t="s">
        <v>529</v>
      </c>
      <c r="C257" s="281">
        <v>0</v>
      </c>
      <c r="D257" s="281">
        <v>0</v>
      </c>
      <c r="E257" s="282" t="str">
        <f t="shared" si="4"/>
        <v/>
      </c>
    </row>
    <row r="258" ht="36" customHeight="1" spans="1:5">
      <c r="A258" s="275" t="s">
        <v>530</v>
      </c>
      <c r="B258" s="275" t="s">
        <v>531</v>
      </c>
      <c r="C258" s="285">
        <v>0</v>
      </c>
      <c r="D258" s="285">
        <v>0</v>
      </c>
      <c r="E258" s="286" t="str">
        <f t="shared" si="4"/>
        <v/>
      </c>
    </row>
    <row r="259" ht="36" customHeight="1" spans="1:5">
      <c r="A259" s="278" t="s">
        <v>532</v>
      </c>
      <c r="B259" s="278" t="s">
        <v>533</v>
      </c>
      <c r="C259" s="281">
        <v>0</v>
      </c>
      <c r="D259" s="281">
        <v>0</v>
      </c>
      <c r="E259" s="282" t="str">
        <f t="shared" si="4"/>
        <v/>
      </c>
    </row>
    <row r="260" ht="36" customHeight="1" spans="1:5">
      <c r="A260" s="399" t="s">
        <v>534</v>
      </c>
      <c r="B260" s="275" t="s">
        <v>535</v>
      </c>
      <c r="C260" s="285">
        <v>30</v>
      </c>
      <c r="D260" s="285">
        <v>30</v>
      </c>
      <c r="E260" s="286">
        <f t="shared" si="4"/>
        <v>0</v>
      </c>
    </row>
    <row r="261" ht="36" customHeight="1" spans="1:5">
      <c r="A261" s="400" t="s">
        <v>536</v>
      </c>
      <c r="B261" s="278" t="s">
        <v>537</v>
      </c>
      <c r="C261" s="281">
        <v>30</v>
      </c>
      <c r="D261" s="281">
        <v>30</v>
      </c>
      <c r="E261" s="282">
        <f t="shared" si="4"/>
        <v>0</v>
      </c>
    </row>
    <row r="262" ht="36" customHeight="1" spans="1:5">
      <c r="A262" s="400" t="s">
        <v>538</v>
      </c>
      <c r="B262" s="278" t="s">
        <v>539</v>
      </c>
      <c r="C262" s="281">
        <v>0</v>
      </c>
      <c r="D262" s="281">
        <v>0</v>
      </c>
      <c r="E262" s="282" t="str">
        <f t="shared" si="4"/>
        <v/>
      </c>
    </row>
    <row r="263" ht="36" customHeight="1" spans="1:5">
      <c r="A263" s="400" t="s">
        <v>540</v>
      </c>
      <c r="B263" s="278" t="s">
        <v>541</v>
      </c>
      <c r="C263" s="281">
        <v>0</v>
      </c>
      <c r="D263" s="281">
        <v>0</v>
      </c>
      <c r="E263" s="282" t="str">
        <f t="shared" si="4"/>
        <v/>
      </c>
    </row>
    <row r="264" ht="36" customHeight="1" spans="1:5">
      <c r="A264" s="400" t="s">
        <v>542</v>
      </c>
      <c r="B264" s="278" t="s">
        <v>543</v>
      </c>
      <c r="C264" s="281">
        <v>0</v>
      </c>
      <c r="D264" s="281">
        <v>0</v>
      </c>
      <c r="E264" s="282" t="str">
        <f t="shared" si="4"/>
        <v/>
      </c>
    </row>
    <row r="265" ht="36" customHeight="1" spans="1:5">
      <c r="A265" s="400" t="s">
        <v>544</v>
      </c>
      <c r="B265" s="278" t="s">
        <v>545</v>
      </c>
      <c r="C265" s="281">
        <v>0</v>
      </c>
      <c r="D265" s="281">
        <v>0</v>
      </c>
      <c r="E265" s="282" t="str">
        <f t="shared" si="4"/>
        <v/>
      </c>
    </row>
    <row r="266" ht="36" customHeight="1" spans="1:5">
      <c r="A266" s="400" t="s">
        <v>546</v>
      </c>
      <c r="B266" s="278" t="s">
        <v>547</v>
      </c>
      <c r="C266" s="281">
        <v>0</v>
      </c>
      <c r="D266" s="281">
        <v>0</v>
      </c>
      <c r="E266" s="282" t="str">
        <f t="shared" si="4"/>
        <v/>
      </c>
    </row>
    <row r="267" ht="36" customHeight="1" spans="1:5">
      <c r="A267" s="400" t="s">
        <v>548</v>
      </c>
      <c r="B267" s="278" t="s">
        <v>549</v>
      </c>
      <c r="C267" s="281">
        <v>0</v>
      </c>
      <c r="D267" s="281">
        <v>0</v>
      </c>
      <c r="E267" s="282" t="str">
        <f t="shared" si="4"/>
        <v/>
      </c>
    </row>
    <row r="268" ht="36" customHeight="1" spans="1:5">
      <c r="A268" s="400" t="s">
        <v>550</v>
      </c>
      <c r="B268" s="278" t="s">
        <v>551</v>
      </c>
      <c r="C268" s="281">
        <v>0</v>
      </c>
      <c r="D268" s="281">
        <v>0</v>
      </c>
      <c r="E268" s="282" t="str">
        <f t="shared" si="4"/>
        <v/>
      </c>
    </row>
    <row r="269" ht="36" customHeight="1" spans="1:5">
      <c r="A269" s="400" t="s">
        <v>552</v>
      </c>
      <c r="B269" s="278" t="s">
        <v>553</v>
      </c>
      <c r="C269" s="281">
        <v>0</v>
      </c>
      <c r="D269" s="281">
        <v>0</v>
      </c>
      <c r="E269" s="282" t="str">
        <f t="shared" si="4"/>
        <v/>
      </c>
    </row>
    <row r="270" ht="36" customHeight="1" spans="1:5">
      <c r="A270" s="399" t="s">
        <v>554</v>
      </c>
      <c r="B270" s="275" t="s">
        <v>555</v>
      </c>
      <c r="C270" s="285">
        <v>0</v>
      </c>
      <c r="D270" s="285">
        <v>0</v>
      </c>
      <c r="E270" s="286" t="str">
        <f t="shared" si="4"/>
        <v/>
      </c>
    </row>
    <row r="271" ht="36" customHeight="1" spans="1:5">
      <c r="A271" s="278" t="s">
        <v>556</v>
      </c>
      <c r="B271" s="278" t="s">
        <v>557</v>
      </c>
      <c r="C271" s="281">
        <v>0</v>
      </c>
      <c r="D271" s="281">
        <v>0</v>
      </c>
      <c r="E271" s="282" t="str">
        <f t="shared" si="4"/>
        <v/>
      </c>
    </row>
    <row r="272" ht="36" customHeight="1" spans="1:5">
      <c r="A272" s="403" t="s">
        <v>558</v>
      </c>
      <c r="B272" s="404" t="s">
        <v>517</v>
      </c>
      <c r="C272" s="405"/>
      <c r="D272" s="405"/>
      <c r="E272" s="286" t="str">
        <f t="shared" si="4"/>
        <v/>
      </c>
    </row>
    <row r="273" ht="36" customHeight="1" spans="1:5">
      <c r="A273" s="399" t="s">
        <v>74</v>
      </c>
      <c r="B273" s="275" t="s">
        <v>75</v>
      </c>
      <c r="C273" s="285">
        <v>13810</v>
      </c>
      <c r="D273" s="285">
        <v>15555</v>
      </c>
      <c r="E273" s="286">
        <f t="shared" si="4"/>
        <v>0.126</v>
      </c>
    </row>
    <row r="274" ht="36" customHeight="1" spans="1:5">
      <c r="A274" s="399" t="s">
        <v>559</v>
      </c>
      <c r="B274" s="275" t="s">
        <v>560</v>
      </c>
      <c r="C274" s="285">
        <v>65</v>
      </c>
      <c r="D274" s="285">
        <v>0</v>
      </c>
      <c r="E274" s="286">
        <f t="shared" si="4"/>
        <v>-1</v>
      </c>
    </row>
    <row r="275" ht="36" customHeight="1" spans="1:5">
      <c r="A275" s="400" t="s">
        <v>561</v>
      </c>
      <c r="B275" s="278" t="s">
        <v>562</v>
      </c>
      <c r="C275" s="281">
        <v>65</v>
      </c>
      <c r="D275" s="281">
        <v>0</v>
      </c>
      <c r="E275" s="282">
        <f t="shared" si="4"/>
        <v>-1</v>
      </c>
    </row>
    <row r="276" ht="36" customHeight="1" spans="1:5">
      <c r="A276" s="400" t="s">
        <v>563</v>
      </c>
      <c r="B276" s="278" t="s">
        <v>564</v>
      </c>
      <c r="C276" s="281">
        <v>0</v>
      </c>
      <c r="D276" s="281">
        <v>0</v>
      </c>
      <c r="E276" s="282" t="str">
        <f t="shared" si="4"/>
        <v/>
      </c>
    </row>
    <row r="277" ht="36" customHeight="1" spans="1:5">
      <c r="A277" s="399" t="s">
        <v>565</v>
      </c>
      <c r="B277" s="275" t="s">
        <v>566</v>
      </c>
      <c r="C277" s="285">
        <v>12490</v>
      </c>
      <c r="D277" s="285">
        <v>11970</v>
      </c>
      <c r="E277" s="286">
        <f t="shared" si="4"/>
        <v>-0.042</v>
      </c>
    </row>
    <row r="278" ht="36" customHeight="1" spans="1:5">
      <c r="A278" s="400" t="s">
        <v>567</v>
      </c>
      <c r="B278" s="278" t="s">
        <v>137</v>
      </c>
      <c r="C278" s="281">
        <v>9350</v>
      </c>
      <c r="D278" s="281">
        <v>9400</v>
      </c>
      <c r="E278" s="282">
        <f t="shared" si="4"/>
        <v>0.005</v>
      </c>
    </row>
    <row r="279" ht="36" customHeight="1" spans="1:5">
      <c r="A279" s="400" t="s">
        <v>568</v>
      </c>
      <c r="B279" s="278" t="s">
        <v>139</v>
      </c>
      <c r="C279" s="281">
        <v>0</v>
      </c>
      <c r="D279" s="281">
        <v>120</v>
      </c>
      <c r="E279" s="282" t="str">
        <f t="shared" si="4"/>
        <v/>
      </c>
    </row>
    <row r="280" ht="36" customHeight="1" spans="1:5">
      <c r="A280" s="400" t="s">
        <v>569</v>
      </c>
      <c r="B280" s="278" t="s">
        <v>141</v>
      </c>
      <c r="C280" s="281">
        <v>0</v>
      </c>
      <c r="D280" s="281">
        <v>0</v>
      </c>
      <c r="E280" s="282" t="str">
        <f t="shared" si="4"/>
        <v/>
      </c>
    </row>
    <row r="281" ht="36" customHeight="1" spans="1:5">
      <c r="A281" s="400" t="s">
        <v>570</v>
      </c>
      <c r="B281" s="278" t="s">
        <v>238</v>
      </c>
      <c r="C281" s="281">
        <v>560</v>
      </c>
      <c r="D281" s="281">
        <v>300</v>
      </c>
      <c r="E281" s="282">
        <f t="shared" si="4"/>
        <v>-0.464</v>
      </c>
    </row>
    <row r="282" ht="36" customHeight="1" spans="1:5">
      <c r="A282" s="400" t="s">
        <v>571</v>
      </c>
      <c r="B282" s="278" t="s">
        <v>572</v>
      </c>
      <c r="C282" s="281">
        <v>1150</v>
      </c>
      <c r="D282" s="281">
        <v>650</v>
      </c>
      <c r="E282" s="282">
        <f t="shared" si="4"/>
        <v>-0.435</v>
      </c>
    </row>
    <row r="283" ht="36" customHeight="1" spans="1:5">
      <c r="A283" s="400" t="s">
        <v>573</v>
      </c>
      <c r="B283" s="278" t="s">
        <v>574</v>
      </c>
      <c r="C283" s="281">
        <v>30</v>
      </c>
      <c r="D283" s="281">
        <v>0</v>
      </c>
      <c r="E283" s="282">
        <f t="shared" si="4"/>
        <v>-1</v>
      </c>
    </row>
    <row r="284" ht="36" customHeight="1" spans="1:5">
      <c r="A284" s="400" t="s">
        <v>575</v>
      </c>
      <c r="B284" s="278" t="s">
        <v>576</v>
      </c>
      <c r="C284" s="281">
        <v>0</v>
      </c>
      <c r="D284" s="281">
        <v>0</v>
      </c>
      <c r="E284" s="282" t="str">
        <f t="shared" si="4"/>
        <v/>
      </c>
    </row>
    <row r="285" ht="36" customHeight="1" spans="1:5">
      <c r="A285" s="400" t="s">
        <v>577</v>
      </c>
      <c r="B285" s="278" t="s">
        <v>578</v>
      </c>
      <c r="C285" s="281">
        <v>0</v>
      </c>
      <c r="D285" s="281">
        <v>0</v>
      </c>
      <c r="E285" s="282" t="str">
        <f t="shared" si="4"/>
        <v/>
      </c>
    </row>
    <row r="286" ht="36" customHeight="1" spans="1:5">
      <c r="A286" s="400" t="s">
        <v>579</v>
      </c>
      <c r="B286" s="278" t="s">
        <v>155</v>
      </c>
      <c r="C286" s="281">
        <v>0</v>
      </c>
      <c r="D286" s="281">
        <v>0</v>
      </c>
      <c r="E286" s="282" t="str">
        <f t="shared" si="4"/>
        <v/>
      </c>
    </row>
    <row r="287" ht="36" customHeight="1" spans="1:5">
      <c r="A287" s="400" t="s">
        <v>580</v>
      </c>
      <c r="B287" s="278" t="s">
        <v>581</v>
      </c>
      <c r="C287" s="281">
        <v>1400</v>
      </c>
      <c r="D287" s="281">
        <v>1500</v>
      </c>
      <c r="E287" s="282">
        <f t="shared" si="4"/>
        <v>0.071</v>
      </c>
    </row>
    <row r="288" ht="36" customHeight="1" spans="1:5">
      <c r="A288" s="399" t="s">
        <v>582</v>
      </c>
      <c r="B288" s="275" t="s">
        <v>583</v>
      </c>
      <c r="C288" s="285">
        <v>0</v>
      </c>
      <c r="D288" s="285">
        <v>0</v>
      </c>
      <c r="E288" s="286" t="str">
        <f t="shared" si="4"/>
        <v/>
      </c>
    </row>
    <row r="289" ht="36" customHeight="1" spans="1:5">
      <c r="A289" s="400" t="s">
        <v>584</v>
      </c>
      <c r="B289" s="278" t="s">
        <v>137</v>
      </c>
      <c r="C289" s="281">
        <v>0</v>
      </c>
      <c r="D289" s="281">
        <v>0</v>
      </c>
      <c r="E289" s="282" t="str">
        <f t="shared" si="4"/>
        <v/>
      </c>
    </row>
    <row r="290" ht="36" customHeight="1" spans="1:5">
      <c r="A290" s="400" t="s">
        <v>585</v>
      </c>
      <c r="B290" s="278" t="s">
        <v>139</v>
      </c>
      <c r="C290" s="281">
        <v>0</v>
      </c>
      <c r="D290" s="281">
        <v>0</v>
      </c>
      <c r="E290" s="282" t="str">
        <f t="shared" si="4"/>
        <v/>
      </c>
    </row>
    <row r="291" ht="36" customHeight="1" spans="1:5">
      <c r="A291" s="400" t="s">
        <v>586</v>
      </c>
      <c r="B291" s="278" t="s">
        <v>141</v>
      </c>
      <c r="C291" s="281">
        <v>0</v>
      </c>
      <c r="D291" s="281">
        <v>0</v>
      </c>
      <c r="E291" s="282" t="str">
        <f t="shared" si="4"/>
        <v/>
      </c>
    </row>
    <row r="292" ht="36" customHeight="1" spans="1:5">
      <c r="A292" s="400" t="s">
        <v>587</v>
      </c>
      <c r="B292" s="278" t="s">
        <v>588</v>
      </c>
      <c r="C292" s="281">
        <v>0</v>
      </c>
      <c r="D292" s="281">
        <v>0</v>
      </c>
      <c r="E292" s="282" t="str">
        <f t="shared" si="4"/>
        <v/>
      </c>
    </row>
    <row r="293" ht="36" customHeight="1" spans="1:5">
      <c r="A293" s="400" t="s">
        <v>589</v>
      </c>
      <c r="B293" s="278" t="s">
        <v>155</v>
      </c>
      <c r="C293" s="281">
        <v>0</v>
      </c>
      <c r="D293" s="281">
        <v>0</v>
      </c>
      <c r="E293" s="282" t="str">
        <f t="shared" ref="E293:E356" si="5">IF(C293&gt;0,D293/C293-1,IF(C293&lt;0,-(D293/C293-1),""))</f>
        <v/>
      </c>
    </row>
    <row r="294" ht="36" customHeight="1" spans="1:5">
      <c r="A294" s="400" t="s">
        <v>590</v>
      </c>
      <c r="B294" s="278" t="s">
        <v>591</v>
      </c>
      <c r="C294" s="281">
        <v>0</v>
      </c>
      <c r="D294" s="281">
        <v>0</v>
      </c>
      <c r="E294" s="282" t="str">
        <f t="shared" si="5"/>
        <v/>
      </c>
    </row>
    <row r="295" ht="36" customHeight="1" spans="1:5">
      <c r="A295" s="399" t="s">
        <v>592</v>
      </c>
      <c r="B295" s="275" t="s">
        <v>593</v>
      </c>
      <c r="C295" s="285">
        <v>15</v>
      </c>
      <c r="D295" s="285">
        <v>450</v>
      </c>
      <c r="E295" s="286">
        <f t="shared" si="5"/>
        <v>29</v>
      </c>
    </row>
    <row r="296" ht="36" customHeight="1" spans="1:5">
      <c r="A296" s="400" t="s">
        <v>594</v>
      </c>
      <c r="B296" s="278" t="s">
        <v>137</v>
      </c>
      <c r="C296" s="281">
        <v>15</v>
      </c>
      <c r="D296" s="281">
        <v>450</v>
      </c>
      <c r="E296" s="282">
        <f t="shared" si="5"/>
        <v>29</v>
      </c>
    </row>
    <row r="297" ht="36" customHeight="1" spans="1:5">
      <c r="A297" s="400" t="s">
        <v>595</v>
      </c>
      <c r="B297" s="278" t="s">
        <v>139</v>
      </c>
      <c r="C297" s="281">
        <v>0</v>
      </c>
      <c r="D297" s="281">
        <v>0</v>
      </c>
      <c r="E297" s="282" t="str">
        <f t="shared" si="5"/>
        <v/>
      </c>
    </row>
    <row r="298" ht="36" customHeight="1" spans="1:5">
      <c r="A298" s="400" t="s">
        <v>596</v>
      </c>
      <c r="B298" s="278" t="s">
        <v>141</v>
      </c>
      <c r="C298" s="281">
        <v>0</v>
      </c>
      <c r="D298" s="281">
        <v>0</v>
      </c>
      <c r="E298" s="282" t="str">
        <f t="shared" si="5"/>
        <v/>
      </c>
    </row>
    <row r="299" ht="36" customHeight="1" spans="1:5">
      <c r="A299" s="400" t="s">
        <v>597</v>
      </c>
      <c r="B299" s="278" t="s">
        <v>598</v>
      </c>
      <c r="C299" s="281">
        <v>0</v>
      </c>
      <c r="D299" s="281">
        <v>0</v>
      </c>
      <c r="E299" s="282" t="str">
        <f t="shared" si="5"/>
        <v/>
      </c>
    </row>
    <row r="300" ht="36" customHeight="1" spans="1:5">
      <c r="A300" s="400" t="s">
        <v>599</v>
      </c>
      <c r="B300" s="278" t="s">
        <v>600</v>
      </c>
      <c r="C300" s="281">
        <v>0</v>
      </c>
      <c r="D300" s="281">
        <v>0</v>
      </c>
      <c r="E300" s="282" t="str">
        <f t="shared" si="5"/>
        <v/>
      </c>
    </row>
    <row r="301" ht="36" customHeight="1" spans="1:5">
      <c r="A301" s="400" t="s">
        <v>601</v>
      </c>
      <c r="B301" s="278" t="s">
        <v>155</v>
      </c>
      <c r="C301" s="281">
        <v>0</v>
      </c>
      <c r="D301" s="281">
        <v>0</v>
      </c>
      <c r="E301" s="282" t="str">
        <f t="shared" si="5"/>
        <v/>
      </c>
    </row>
    <row r="302" ht="36" customHeight="1" spans="1:5">
      <c r="A302" s="400" t="s">
        <v>602</v>
      </c>
      <c r="B302" s="278" t="s">
        <v>603</v>
      </c>
      <c r="C302" s="281">
        <v>0</v>
      </c>
      <c r="D302" s="281">
        <v>0</v>
      </c>
      <c r="E302" s="282" t="str">
        <f t="shared" si="5"/>
        <v/>
      </c>
    </row>
    <row r="303" ht="36" customHeight="1" spans="1:5">
      <c r="A303" s="399" t="s">
        <v>604</v>
      </c>
      <c r="B303" s="275" t="s">
        <v>605</v>
      </c>
      <c r="C303" s="285">
        <v>15</v>
      </c>
      <c r="D303" s="285">
        <v>50</v>
      </c>
      <c r="E303" s="286">
        <f t="shared" si="5"/>
        <v>2.333</v>
      </c>
    </row>
    <row r="304" ht="36" customHeight="1" spans="1:5">
      <c r="A304" s="400" t="s">
        <v>606</v>
      </c>
      <c r="B304" s="278" t="s">
        <v>137</v>
      </c>
      <c r="C304" s="281">
        <v>0</v>
      </c>
      <c r="D304" s="281">
        <v>15</v>
      </c>
      <c r="E304" s="282" t="str">
        <f t="shared" si="5"/>
        <v/>
      </c>
    </row>
    <row r="305" ht="36" customHeight="1" spans="1:5">
      <c r="A305" s="400" t="s">
        <v>607</v>
      </c>
      <c r="B305" s="278" t="s">
        <v>139</v>
      </c>
      <c r="C305" s="281">
        <v>0</v>
      </c>
      <c r="D305" s="281">
        <v>0</v>
      </c>
      <c r="E305" s="282" t="str">
        <f t="shared" si="5"/>
        <v/>
      </c>
    </row>
    <row r="306" ht="36" customHeight="1" spans="1:5">
      <c r="A306" s="400" t="s">
        <v>608</v>
      </c>
      <c r="B306" s="278" t="s">
        <v>141</v>
      </c>
      <c r="C306" s="281">
        <v>0</v>
      </c>
      <c r="D306" s="281">
        <v>0</v>
      </c>
      <c r="E306" s="282" t="str">
        <f t="shared" si="5"/>
        <v/>
      </c>
    </row>
    <row r="307" ht="36" customHeight="1" spans="1:5">
      <c r="A307" s="400" t="s">
        <v>609</v>
      </c>
      <c r="B307" s="278" t="s">
        <v>610</v>
      </c>
      <c r="C307" s="281">
        <v>0</v>
      </c>
      <c r="D307" s="281">
        <v>0</v>
      </c>
      <c r="E307" s="282" t="str">
        <f t="shared" si="5"/>
        <v/>
      </c>
    </row>
    <row r="308" ht="36" customHeight="1" spans="1:5">
      <c r="A308" s="400" t="s">
        <v>611</v>
      </c>
      <c r="B308" s="278" t="s">
        <v>612</v>
      </c>
      <c r="C308" s="281">
        <v>0</v>
      </c>
      <c r="D308" s="281">
        <v>0</v>
      </c>
      <c r="E308" s="282" t="str">
        <f t="shared" si="5"/>
        <v/>
      </c>
    </row>
    <row r="309" ht="36" customHeight="1" spans="1:5">
      <c r="A309" s="400" t="s">
        <v>613</v>
      </c>
      <c r="B309" s="278" t="s">
        <v>614</v>
      </c>
      <c r="C309" s="281">
        <v>0</v>
      </c>
      <c r="D309" s="281">
        <v>0</v>
      </c>
      <c r="E309" s="282" t="str">
        <f t="shared" si="5"/>
        <v/>
      </c>
    </row>
    <row r="310" ht="36" customHeight="1" spans="1:5">
      <c r="A310" s="400" t="s">
        <v>615</v>
      </c>
      <c r="B310" s="278" t="s">
        <v>155</v>
      </c>
      <c r="C310" s="281">
        <v>0</v>
      </c>
      <c r="D310" s="281">
        <v>0</v>
      </c>
      <c r="E310" s="282" t="str">
        <f t="shared" si="5"/>
        <v/>
      </c>
    </row>
    <row r="311" ht="36" customHeight="1" spans="1:5">
      <c r="A311" s="400" t="s">
        <v>616</v>
      </c>
      <c r="B311" s="278" t="s">
        <v>617</v>
      </c>
      <c r="C311" s="281">
        <v>15</v>
      </c>
      <c r="D311" s="281">
        <v>35</v>
      </c>
      <c r="E311" s="282">
        <f t="shared" si="5"/>
        <v>1.333</v>
      </c>
    </row>
    <row r="312" ht="36" customHeight="1" spans="1:5">
      <c r="A312" s="399" t="s">
        <v>618</v>
      </c>
      <c r="B312" s="275" t="s">
        <v>619</v>
      </c>
      <c r="C312" s="285">
        <v>1125</v>
      </c>
      <c r="D312" s="285">
        <v>1085</v>
      </c>
      <c r="E312" s="286">
        <f t="shared" si="5"/>
        <v>-0.036</v>
      </c>
    </row>
    <row r="313" ht="36" customHeight="1" spans="1:5">
      <c r="A313" s="400" t="s">
        <v>620</v>
      </c>
      <c r="B313" s="278" t="s">
        <v>137</v>
      </c>
      <c r="C313" s="281">
        <v>900</v>
      </c>
      <c r="D313" s="281">
        <v>750</v>
      </c>
      <c r="E313" s="282">
        <f t="shared" si="5"/>
        <v>-0.167</v>
      </c>
    </row>
    <row r="314" ht="36" customHeight="1" spans="1:5">
      <c r="A314" s="400" t="s">
        <v>621</v>
      </c>
      <c r="B314" s="278" t="s">
        <v>139</v>
      </c>
      <c r="C314" s="281">
        <v>0</v>
      </c>
      <c r="D314" s="281">
        <v>0</v>
      </c>
      <c r="E314" s="282" t="str">
        <f t="shared" si="5"/>
        <v/>
      </c>
    </row>
    <row r="315" ht="36" customHeight="1" spans="1:5">
      <c r="A315" s="400" t="s">
        <v>622</v>
      </c>
      <c r="B315" s="278" t="s">
        <v>141</v>
      </c>
      <c r="C315" s="281">
        <v>0</v>
      </c>
      <c r="D315" s="281">
        <v>0</v>
      </c>
      <c r="E315" s="282" t="str">
        <f t="shared" si="5"/>
        <v/>
      </c>
    </row>
    <row r="316" ht="36" customHeight="1" spans="1:5">
      <c r="A316" s="400" t="s">
        <v>623</v>
      </c>
      <c r="B316" s="278" t="s">
        <v>624</v>
      </c>
      <c r="C316" s="281">
        <v>120</v>
      </c>
      <c r="D316" s="281">
        <v>150</v>
      </c>
      <c r="E316" s="282">
        <f t="shared" si="5"/>
        <v>0.25</v>
      </c>
    </row>
    <row r="317" ht="36" customHeight="1" spans="1:5">
      <c r="A317" s="400" t="s">
        <v>625</v>
      </c>
      <c r="B317" s="278" t="s">
        <v>626</v>
      </c>
      <c r="C317" s="281">
        <v>30</v>
      </c>
      <c r="D317" s="281">
        <v>0</v>
      </c>
      <c r="E317" s="282">
        <f t="shared" si="5"/>
        <v>-1</v>
      </c>
    </row>
    <row r="318" ht="36" customHeight="1" spans="1:5">
      <c r="A318" s="406" t="s">
        <v>627</v>
      </c>
      <c r="B318" s="278" t="s">
        <v>628</v>
      </c>
      <c r="C318" s="281">
        <v>5</v>
      </c>
      <c r="D318" s="281">
        <v>0</v>
      </c>
      <c r="E318" s="282">
        <f t="shared" si="5"/>
        <v>-1</v>
      </c>
    </row>
    <row r="319" ht="36" customHeight="1" spans="1:5">
      <c r="A319" s="406" t="s">
        <v>629</v>
      </c>
      <c r="B319" s="278" t="s">
        <v>630</v>
      </c>
      <c r="C319" s="281">
        <v>35</v>
      </c>
      <c r="D319" s="281">
        <v>0</v>
      </c>
      <c r="E319" s="282">
        <f t="shared" si="5"/>
        <v>-1</v>
      </c>
    </row>
    <row r="320" ht="36" customHeight="1" spans="1:5">
      <c r="A320" s="400" t="s">
        <v>631</v>
      </c>
      <c r="B320" s="278" t="s">
        <v>632</v>
      </c>
      <c r="C320" s="281">
        <v>0</v>
      </c>
      <c r="D320" s="281">
        <v>0</v>
      </c>
      <c r="E320" s="282" t="str">
        <f t="shared" si="5"/>
        <v/>
      </c>
    </row>
    <row r="321" ht="36" customHeight="1" spans="1:5">
      <c r="A321" s="400" t="s">
        <v>633</v>
      </c>
      <c r="B321" s="278" t="s">
        <v>634</v>
      </c>
      <c r="C321" s="281">
        <v>0</v>
      </c>
      <c r="D321" s="281">
        <v>0</v>
      </c>
      <c r="E321" s="282" t="str">
        <f t="shared" si="5"/>
        <v/>
      </c>
    </row>
    <row r="322" ht="36" customHeight="1" spans="1:5">
      <c r="A322" s="400" t="s">
        <v>635</v>
      </c>
      <c r="B322" s="278" t="s">
        <v>636</v>
      </c>
      <c r="C322" s="281">
        <v>35</v>
      </c>
      <c r="D322" s="281">
        <v>35</v>
      </c>
      <c r="E322" s="282">
        <f t="shared" si="5"/>
        <v>0</v>
      </c>
    </row>
    <row r="323" ht="36" customHeight="1" spans="1:5">
      <c r="A323" s="400" t="s">
        <v>637</v>
      </c>
      <c r="B323" s="278" t="s">
        <v>638</v>
      </c>
      <c r="C323" s="281">
        <v>0</v>
      </c>
      <c r="D323" s="281">
        <v>0</v>
      </c>
      <c r="E323" s="282" t="str">
        <f t="shared" si="5"/>
        <v/>
      </c>
    </row>
    <row r="324" ht="36" customHeight="1" spans="1:5">
      <c r="A324" s="400" t="s">
        <v>639</v>
      </c>
      <c r="B324" s="278" t="s">
        <v>640</v>
      </c>
      <c r="C324" s="281">
        <v>0</v>
      </c>
      <c r="D324" s="281">
        <v>0</v>
      </c>
      <c r="E324" s="282" t="str">
        <f t="shared" si="5"/>
        <v/>
      </c>
    </row>
    <row r="325" ht="36" customHeight="1" spans="1:5">
      <c r="A325" s="400" t="s">
        <v>641</v>
      </c>
      <c r="B325" s="278" t="s">
        <v>238</v>
      </c>
      <c r="C325" s="281">
        <v>0</v>
      </c>
      <c r="D325" s="281">
        <v>0</v>
      </c>
      <c r="E325" s="282" t="str">
        <f t="shared" si="5"/>
        <v/>
      </c>
    </row>
    <row r="326" ht="36" customHeight="1" spans="1:5">
      <c r="A326" s="400" t="s">
        <v>642</v>
      </c>
      <c r="B326" s="278" t="s">
        <v>155</v>
      </c>
      <c r="C326" s="281">
        <v>0</v>
      </c>
      <c r="D326" s="281">
        <v>0</v>
      </c>
      <c r="E326" s="282" t="str">
        <f t="shared" si="5"/>
        <v/>
      </c>
    </row>
    <row r="327" ht="36" customHeight="1" spans="1:5">
      <c r="A327" s="400" t="s">
        <v>643</v>
      </c>
      <c r="B327" s="278" t="s">
        <v>644</v>
      </c>
      <c r="C327" s="281">
        <v>0</v>
      </c>
      <c r="D327" s="281">
        <v>150</v>
      </c>
      <c r="E327" s="282" t="str">
        <f t="shared" si="5"/>
        <v/>
      </c>
    </row>
    <row r="328" ht="36" customHeight="1" spans="1:5">
      <c r="A328" s="399" t="s">
        <v>645</v>
      </c>
      <c r="B328" s="275" t="s">
        <v>646</v>
      </c>
      <c r="C328" s="285">
        <v>0</v>
      </c>
      <c r="D328" s="285">
        <v>0</v>
      </c>
      <c r="E328" s="286" t="str">
        <f t="shared" si="5"/>
        <v/>
      </c>
    </row>
    <row r="329" ht="36" customHeight="1" spans="1:5">
      <c r="A329" s="400" t="s">
        <v>647</v>
      </c>
      <c r="B329" s="278" t="s">
        <v>137</v>
      </c>
      <c r="C329" s="281">
        <v>0</v>
      </c>
      <c r="D329" s="281">
        <v>0</v>
      </c>
      <c r="E329" s="282" t="str">
        <f t="shared" si="5"/>
        <v/>
      </c>
    </row>
    <row r="330" ht="36" customHeight="1" spans="1:5">
      <c r="A330" s="400" t="s">
        <v>648</v>
      </c>
      <c r="B330" s="278" t="s">
        <v>139</v>
      </c>
      <c r="C330" s="281">
        <v>0</v>
      </c>
      <c r="D330" s="281">
        <v>0</v>
      </c>
      <c r="E330" s="282" t="str">
        <f t="shared" si="5"/>
        <v/>
      </c>
    </row>
    <row r="331" ht="36" customHeight="1" spans="1:5">
      <c r="A331" s="400" t="s">
        <v>649</v>
      </c>
      <c r="B331" s="278" t="s">
        <v>141</v>
      </c>
      <c r="C331" s="281">
        <v>0</v>
      </c>
      <c r="D331" s="281">
        <v>0</v>
      </c>
      <c r="E331" s="282" t="str">
        <f t="shared" si="5"/>
        <v/>
      </c>
    </row>
    <row r="332" ht="36" customHeight="1" spans="1:5">
      <c r="A332" s="400" t="s">
        <v>650</v>
      </c>
      <c r="B332" s="278" t="s">
        <v>651</v>
      </c>
      <c r="C332" s="281">
        <v>0</v>
      </c>
      <c r="D332" s="281">
        <v>0</v>
      </c>
      <c r="E332" s="282" t="str">
        <f t="shared" si="5"/>
        <v/>
      </c>
    </row>
    <row r="333" ht="36" customHeight="1" spans="1:5">
      <c r="A333" s="400" t="s">
        <v>652</v>
      </c>
      <c r="B333" s="278" t="s">
        <v>653</v>
      </c>
      <c r="C333" s="281">
        <v>0</v>
      </c>
      <c r="D333" s="281">
        <v>0</v>
      </c>
      <c r="E333" s="282" t="str">
        <f t="shared" si="5"/>
        <v/>
      </c>
    </row>
    <row r="334" ht="36" customHeight="1" spans="1:5">
      <c r="A334" s="400" t="s">
        <v>654</v>
      </c>
      <c r="B334" s="278" t="s">
        <v>655</v>
      </c>
      <c r="C334" s="281">
        <v>0</v>
      </c>
      <c r="D334" s="281">
        <v>0</v>
      </c>
      <c r="E334" s="282" t="str">
        <f t="shared" si="5"/>
        <v/>
      </c>
    </row>
    <row r="335" ht="36" customHeight="1" spans="1:5">
      <c r="A335" s="400" t="s">
        <v>656</v>
      </c>
      <c r="B335" s="278" t="s">
        <v>238</v>
      </c>
      <c r="C335" s="281">
        <v>0</v>
      </c>
      <c r="D335" s="281">
        <v>0</v>
      </c>
      <c r="E335" s="282" t="str">
        <f t="shared" si="5"/>
        <v/>
      </c>
    </row>
    <row r="336" ht="36" customHeight="1" spans="1:5">
      <c r="A336" s="400" t="s">
        <v>657</v>
      </c>
      <c r="B336" s="278" t="s">
        <v>155</v>
      </c>
      <c r="C336" s="281">
        <v>0</v>
      </c>
      <c r="D336" s="281">
        <v>0</v>
      </c>
      <c r="E336" s="282" t="str">
        <f t="shared" si="5"/>
        <v/>
      </c>
    </row>
    <row r="337" ht="36" customHeight="1" spans="1:5">
      <c r="A337" s="400" t="s">
        <v>658</v>
      </c>
      <c r="B337" s="278" t="s">
        <v>659</v>
      </c>
      <c r="C337" s="281">
        <v>0</v>
      </c>
      <c r="D337" s="281">
        <v>0</v>
      </c>
      <c r="E337" s="282" t="str">
        <f t="shared" si="5"/>
        <v/>
      </c>
    </row>
    <row r="338" ht="36" customHeight="1" spans="1:5">
      <c r="A338" s="399" t="s">
        <v>660</v>
      </c>
      <c r="B338" s="275" t="s">
        <v>661</v>
      </c>
      <c r="C338" s="285">
        <v>40</v>
      </c>
      <c r="D338" s="285">
        <v>0</v>
      </c>
      <c r="E338" s="286">
        <f t="shared" si="5"/>
        <v>-1</v>
      </c>
    </row>
    <row r="339" ht="36" customHeight="1" spans="1:5">
      <c r="A339" s="400" t="s">
        <v>662</v>
      </c>
      <c r="B339" s="278" t="s">
        <v>137</v>
      </c>
      <c r="C339" s="281">
        <v>0</v>
      </c>
      <c r="D339" s="281">
        <v>0</v>
      </c>
      <c r="E339" s="282" t="str">
        <f t="shared" si="5"/>
        <v/>
      </c>
    </row>
    <row r="340" ht="36" customHeight="1" spans="1:5">
      <c r="A340" s="400" t="s">
        <v>663</v>
      </c>
      <c r="B340" s="278" t="s">
        <v>139</v>
      </c>
      <c r="C340" s="281">
        <v>0</v>
      </c>
      <c r="D340" s="281">
        <v>0</v>
      </c>
      <c r="E340" s="282" t="str">
        <f t="shared" si="5"/>
        <v/>
      </c>
    </row>
    <row r="341" ht="36" customHeight="1" spans="1:5">
      <c r="A341" s="400" t="s">
        <v>664</v>
      </c>
      <c r="B341" s="278" t="s">
        <v>141</v>
      </c>
      <c r="C341" s="281">
        <v>0</v>
      </c>
      <c r="D341" s="281">
        <v>0</v>
      </c>
      <c r="E341" s="282" t="str">
        <f t="shared" si="5"/>
        <v/>
      </c>
    </row>
    <row r="342" ht="36" customHeight="1" spans="1:5">
      <c r="A342" s="400" t="s">
        <v>665</v>
      </c>
      <c r="B342" s="278" t="s">
        <v>666</v>
      </c>
      <c r="C342" s="281">
        <v>40</v>
      </c>
      <c r="D342" s="281">
        <v>0</v>
      </c>
      <c r="E342" s="282">
        <f t="shared" si="5"/>
        <v>-1</v>
      </c>
    </row>
    <row r="343" ht="36" customHeight="1" spans="1:5">
      <c r="A343" s="400" t="s">
        <v>667</v>
      </c>
      <c r="B343" s="278" t="s">
        <v>668</v>
      </c>
      <c r="C343" s="281">
        <v>0</v>
      </c>
      <c r="D343" s="281">
        <v>0</v>
      </c>
      <c r="E343" s="282" t="str">
        <f t="shared" si="5"/>
        <v/>
      </c>
    </row>
    <row r="344" ht="36" customHeight="1" spans="1:5">
      <c r="A344" s="400" t="s">
        <v>669</v>
      </c>
      <c r="B344" s="278" t="s">
        <v>670</v>
      </c>
      <c r="C344" s="281">
        <v>0</v>
      </c>
      <c r="D344" s="281">
        <v>0</v>
      </c>
      <c r="E344" s="282" t="str">
        <f t="shared" si="5"/>
        <v/>
      </c>
    </row>
    <row r="345" ht="36" customHeight="1" spans="1:5">
      <c r="A345" s="400" t="s">
        <v>671</v>
      </c>
      <c r="B345" s="278" t="s">
        <v>238</v>
      </c>
      <c r="C345" s="281">
        <v>0</v>
      </c>
      <c r="D345" s="281">
        <v>0</v>
      </c>
      <c r="E345" s="282" t="str">
        <f t="shared" si="5"/>
        <v/>
      </c>
    </row>
    <row r="346" ht="36" customHeight="1" spans="1:5">
      <c r="A346" s="400" t="s">
        <v>672</v>
      </c>
      <c r="B346" s="278" t="s">
        <v>155</v>
      </c>
      <c r="C346" s="281">
        <v>0</v>
      </c>
      <c r="D346" s="281">
        <v>0</v>
      </c>
      <c r="E346" s="282" t="str">
        <f t="shared" si="5"/>
        <v/>
      </c>
    </row>
    <row r="347" ht="36" customHeight="1" spans="1:5">
      <c r="A347" s="400" t="s">
        <v>673</v>
      </c>
      <c r="B347" s="278" t="s">
        <v>674</v>
      </c>
      <c r="C347" s="281">
        <v>0</v>
      </c>
      <c r="D347" s="281">
        <v>0</v>
      </c>
      <c r="E347" s="282" t="str">
        <f t="shared" si="5"/>
        <v/>
      </c>
    </row>
    <row r="348" ht="36" customHeight="1" spans="1:5">
      <c r="A348" s="399" t="s">
        <v>675</v>
      </c>
      <c r="B348" s="275" t="s">
        <v>676</v>
      </c>
      <c r="C348" s="285">
        <v>0</v>
      </c>
      <c r="D348" s="285">
        <v>0</v>
      </c>
      <c r="E348" s="286" t="str">
        <f t="shared" si="5"/>
        <v/>
      </c>
    </row>
    <row r="349" ht="36" customHeight="1" spans="1:5">
      <c r="A349" s="400" t="s">
        <v>677</v>
      </c>
      <c r="B349" s="278" t="s">
        <v>137</v>
      </c>
      <c r="C349" s="281">
        <v>0</v>
      </c>
      <c r="D349" s="281">
        <v>0</v>
      </c>
      <c r="E349" s="282" t="str">
        <f t="shared" si="5"/>
        <v/>
      </c>
    </row>
    <row r="350" ht="36" customHeight="1" spans="1:5">
      <c r="A350" s="400" t="s">
        <v>678</v>
      </c>
      <c r="B350" s="278" t="s">
        <v>139</v>
      </c>
      <c r="C350" s="281">
        <v>0</v>
      </c>
      <c r="D350" s="281">
        <v>0</v>
      </c>
      <c r="E350" s="282" t="str">
        <f t="shared" si="5"/>
        <v/>
      </c>
    </row>
    <row r="351" ht="36" customHeight="1" spans="1:5">
      <c r="A351" s="400" t="s">
        <v>679</v>
      </c>
      <c r="B351" s="278" t="s">
        <v>141</v>
      </c>
      <c r="C351" s="281">
        <v>0</v>
      </c>
      <c r="D351" s="281">
        <v>0</v>
      </c>
      <c r="E351" s="282" t="str">
        <f t="shared" si="5"/>
        <v/>
      </c>
    </row>
    <row r="352" ht="36" customHeight="1" spans="1:5">
      <c r="A352" s="400" t="s">
        <v>680</v>
      </c>
      <c r="B352" s="278" t="s">
        <v>681</v>
      </c>
      <c r="C352" s="281">
        <v>0</v>
      </c>
      <c r="D352" s="281">
        <v>0</v>
      </c>
      <c r="E352" s="282" t="str">
        <f t="shared" si="5"/>
        <v/>
      </c>
    </row>
    <row r="353" ht="36" customHeight="1" spans="1:5">
      <c r="A353" s="400" t="s">
        <v>682</v>
      </c>
      <c r="B353" s="278" t="s">
        <v>683</v>
      </c>
      <c r="C353" s="281">
        <v>0</v>
      </c>
      <c r="D353" s="281">
        <v>0</v>
      </c>
      <c r="E353" s="282" t="str">
        <f t="shared" si="5"/>
        <v/>
      </c>
    </row>
    <row r="354" ht="36" customHeight="1" spans="1:5">
      <c r="A354" s="400" t="s">
        <v>684</v>
      </c>
      <c r="B354" s="278" t="s">
        <v>155</v>
      </c>
      <c r="C354" s="281">
        <v>0</v>
      </c>
      <c r="D354" s="281">
        <v>0</v>
      </c>
      <c r="E354" s="282" t="str">
        <f t="shared" si="5"/>
        <v/>
      </c>
    </row>
    <row r="355" ht="36" customHeight="1" spans="1:5">
      <c r="A355" s="400" t="s">
        <v>685</v>
      </c>
      <c r="B355" s="278" t="s">
        <v>686</v>
      </c>
      <c r="C355" s="281">
        <v>0</v>
      </c>
      <c r="D355" s="281">
        <v>0</v>
      </c>
      <c r="E355" s="282" t="str">
        <f t="shared" si="5"/>
        <v/>
      </c>
    </row>
    <row r="356" ht="36" customHeight="1" spans="1:5">
      <c r="A356" s="399" t="s">
        <v>687</v>
      </c>
      <c r="B356" s="275" t="s">
        <v>688</v>
      </c>
      <c r="C356" s="285">
        <v>0</v>
      </c>
      <c r="D356" s="285">
        <v>0</v>
      </c>
      <c r="E356" s="286" t="str">
        <f t="shared" si="5"/>
        <v/>
      </c>
    </row>
    <row r="357" ht="36" customHeight="1" spans="1:5">
      <c r="A357" s="400" t="s">
        <v>689</v>
      </c>
      <c r="B357" s="278" t="s">
        <v>137</v>
      </c>
      <c r="C357" s="281">
        <v>0</v>
      </c>
      <c r="D357" s="281">
        <v>0</v>
      </c>
      <c r="E357" s="282" t="str">
        <f t="shared" ref="E357:E420" si="6">IF(C357&gt;0,D357/C357-1,IF(C357&lt;0,-(D357/C357-1),""))</f>
        <v/>
      </c>
    </row>
    <row r="358" ht="36" customHeight="1" spans="1:5">
      <c r="A358" s="400" t="s">
        <v>690</v>
      </c>
      <c r="B358" s="278" t="s">
        <v>139</v>
      </c>
      <c r="C358" s="281">
        <v>0</v>
      </c>
      <c r="D358" s="281">
        <v>0</v>
      </c>
      <c r="E358" s="282" t="str">
        <f t="shared" si="6"/>
        <v/>
      </c>
    </row>
    <row r="359" ht="36" customHeight="1" spans="1:5">
      <c r="A359" s="400" t="s">
        <v>691</v>
      </c>
      <c r="B359" s="278" t="s">
        <v>238</v>
      </c>
      <c r="C359" s="281">
        <v>0</v>
      </c>
      <c r="D359" s="281">
        <v>0</v>
      </c>
      <c r="E359" s="282" t="str">
        <f t="shared" si="6"/>
        <v/>
      </c>
    </row>
    <row r="360" ht="36" customHeight="1" spans="1:5">
      <c r="A360" s="400" t="s">
        <v>692</v>
      </c>
      <c r="B360" s="278" t="s">
        <v>693</v>
      </c>
      <c r="C360" s="281">
        <v>0</v>
      </c>
      <c r="D360" s="281">
        <v>0</v>
      </c>
      <c r="E360" s="282" t="str">
        <f t="shared" si="6"/>
        <v/>
      </c>
    </row>
    <row r="361" ht="36" customHeight="1" spans="1:5">
      <c r="A361" s="400" t="s">
        <v>694</v>
      </c>
      <c r="B361" s="278" t="s">
        <v>695</v>
      </c>
      <c r="C361" s="281">
        <v>0</v>
      </c>
      <c r="D361" s="281">
        <v>0</v>
      </c>
      <c r="E361" s="282" t="str">
        <f t="shared" si="6"/>
        <v/>
      </c>
    </row>
    <row r="362" ht="36" customHeight="1" spans="1:5">
      <c r="A362" s="399" t="s">
        <v>696</v>
      </c>
      <c r="B362" s="275" t="s">
        <v>697</v>
      </c>
      <c r="C362" s="285">
        <v>60</v>
      </c>
      <c r="D362" s="285">
        <v>2000</v>
      </c>
      <c r="E362" s="286">
        <f t="shared" si="6"/>
        <v>32.333</v>
      </c>
    </row>
    <row r="363" ht="36" customHeight="1" spans="1:5">
      <c r="A363" s="400">
        <v>2049902</v>
      </c>
      <c r="B363" s="278" t="s">
        <v>698</v>
      </c>
      <c r="C363" s="281">
        <v>0</v>
      </c>
      <c r="D363" s="281">
        <v>0</v>
      </c>
      <c r="E363" s="282" t="str">
        <f t="shared" si="6"/>
        <v/>
      </c>
    </row>
    <row r="364" ht="36" customHeight="1" spans="1:5">
      <c r="A364" s="407" t="s">
        <v>699</v>
      </c>
      <c r="B364" s="278" t="s">
        <v>700</v>
      </c>
      <c r="C364" s="281">
        <v>60</v>
      </c>
      <c r="D364" s="281">
        <v>2000</v>
      </c>
      <c r="E364" s="282">
        <f t="shared" si="6"/>
        <v>32.333</v>
      </c>
    </row>
    <row r="365" ht="36" customHeight="1" spans="1:5">
      <c r="A365" s="408" t="s">
        <v>701</v>
      </c>
      <c r="B365" s="409" t="s">
        <v>517</v>
      </c>
      <c r="C365" s="405"/>
      <c r="D365" s="405"/>
      <c r="E365" s="286" t="str">
        <f t="shared" si="6"/>
        <v/>
      </c>
    </row>
    <row r="366" ht="36" customHeight="1" spans="1:5">
      <c r="A366" s="408" t="s">
        <v>702</v>
      </c>
      <c r="B366" s="409" t="s">
        <v>703</v>
      </c>
      <c r="C366" s="405"/>
      <c r="D366" s="405"/>
      <c r="E366" s="286" t="str">
        <f t="shared" si="6"/>
        <v/>
      </c>
    </row>
    <row r="367" ht="36" customHeight="1" spans="1:5">
      <c r="A367" s="399" t="s">
        <v>76</v>
      </c>
      <c r="B367" s="275" t="s">
        <v>77</v>
      </c>
      <c r="C367" s="285">
        <v>99875</v>
      </c>
      <c r="D367" s="285">
        <v>123327</v>
      </c>
      <c r="E367" s="286">
        <f t="shared" si="6"/>
        <v>0.235</v>
      </c>
    </row>
    <row r="368" ht="36" customHeight="1" spans="1:5">
      <c r="A368" s="399" t="s">
        <v>704</v>
      </c>
      <c r="B368" s="275" t="s">
        <v>705</v>
      </c>
      <c r="C368" s="285">
        <v>3400</v>
      </c>
      <c r="D368" s="285">
        <v>1560</v>
      </c>
      <c r="E368" s="286">
        <f t="shared" si="6"/>
        <v>-0.541</v>
      </c>
    </row>
    <row r="369" ht="36" customHeight="1" spans="1:5">
      <c r="A369" s="400" t="s">
        <v>706</v>
      </c>
      <c r="B369" s="278" t="s">
        <v>137</v>
      </c>
      <c r="C369" s="281">
        <v>3400</v>
      </c>
      <c r="D369" s="281">
        <v>1500</v>
      </c>
      <c r="E369" s="282">
        <f t="shared" si="6"/>
        <v>-0.559</v>
      </c>
    </row>
    <row r="370" ht="36" customHeight="1" spans="1:5">
      <c r="A370" s="400" t="s">
        <v>707</v>
      </c>
      <c r="B370" s="278" t="s">
        <v>139</v>
      </c>
      <c r="C370" s="281">
        <v>0</v>
      </c>
      <c r="D370" s="281">
        <v>0</v>
      </c>
      <c r="E370" s="282" t="str">
        <f t="shared" si="6"/>
        <v/>
      </c>
    </row>
    <row r="371" ht="36" customHeight="1" spans="1:5">
      <c r="A371" s="400" t="s">
        <v>708</v>
      </c>
      <c r="B371" s="278" t="s">
        <v>141</v>
      </c>
      <c r="C371" s="281">
        <v>0</v>
      </c>
      <c r="D371" s="281">
        <v>0</v>
      </c>
      <c r="E371" s="282" t="str">
        <f t="shared" si="6"/>
        <v/>
      </c>
    </row>
    <row r="372" ht="36" customHeight="1" spans="1:5">
      <c r="A372" s="400" t="s">
        <v>709</v>
      </c>
      <c r="B372" s="278" t="s">
        <v>710</v>
      </c>
      <c r="C372" s="281">
        <v>0</v>
      </c>
      <c r="D372" s="281">
        <v>60</v>
      </c>
      <c r="E372" s="282" t="str">
        <f t="shared" si="6"/>
        <v/>
      </c>
    </row>
    <row r="373" ht="36" customHeight="1" spans="1:5">
      <c r="A373" s="399" t="s">
        <v>711</v>
      </c>
      <c r="B373" s="275" t="s">
        <v>712</v>
      </c>
      <c r="C373" s="285">
        <v>92700</v>
      </c>
      <c r="D373" s="285">
        <v>118247</v>
      </c>
      <c r="E373" s="286">
        <f t="shared" si="6"/>
        <v>0.276</v>
      </c>
    </row>
    <row r="374" ht="36" customHeight="1" spans="1:5">
      <c r="A374" s="400" t="s">
        <v>713</v>
      </c>
      <c r="B374" s="278" t="s">
        <v>714</v>
      </c>
      <c r="C374" s="281">
        <v>3400</v>
      </c>
      <c r="D374" s="281">
        <v>4073</v>
      </c>
      <c r="E374" s="282">
        <f t="shared" si="6"/>
        <v>0.198</v>
      </c>
    </row>
    <row r="375" ht="36" customHeight="1" spans="1:5">
      <c r="A375" s="400" t="s">
        <v>715</v>
      </c>
      <c r="B375" s="278" t="s">
        <v>716</v>
      </c>
      <c r="C375" s="281">
        <v>51500</v>
      </c>
      <c r="D375" s="281">
        <v>58300</v>
      </c>
      <c r="E375" s="282">
        <f t="shared" si="6"/>
        <v>0.132</v>
      </c>
    </row>
    <row r="376" ht="36" customHeight="1" spans="1:5">
      <c r="A376" s="400" t="s">
        <v>717</v>
      </c>
      <c r="B376" s="278" t="s">
        <v>718</v>
      </c>
      <c r="C376" s="281">
        <v>26400</v>
      </c>
      <c r="D376" s="281">
        <v>28000</v>
      </c>
      <c r="E376" s="282">
        <f t="shared" si="6"/>
        <v>0.061</v>
      </c>
    </row>
    <row r="377" ht="36" customHeight="1" spans="1:5">
      <c r="A377" s="400" t="s">
        <v>719</v>
      </c>
      <c r="B377" s="278" t="s">
        <v>720</v>
      </c>
      <c r="C377" s="281">
        <v>10100</v>
      </c>
      <c r="D377" s="281">
        <v>27374</v>
      </c>
      <c r="E377" s="282">
        <f t="shared" si="6"/>
        <v>1.71</v>
      </c>
    </row>
    <row r="378" ht="36" customHeight="1" spans="1:5">
      <c r="A378" s="400" t="s">
        <v>721</v>
      </c>
      <c r="B378" s="278" t="s">
        <v>722</v>
      </c>
      <c r="C378" s="281">
        <v>0</v>
      </c>
      <c r="D378" s="281">
        <v>0</v>
      </c>
      <c r="E378" s="282" t="str">
        <f t="shared" si="6"/>
        <v/>
      </c>
    </row>
    <row r="379" ht="36" customHeight="1" spans="1:5">
      <c r="A379" s="400" t="s">
        <v>723</v>
      </c>
      <c r="B379" s="278" t="s">
        <v>724</v>
      </c>
      <c r="C379" s="281">
        <v>0</v>
      </c>
      <c r="D379" s="281">
        <v>0</v>
      </c>
      <c r="E379" s="282" t="str">
        <f t="shared" si="6"/>
        <v/>
      </c>
    </row>
    <row r="380" ht="36" customHeight="1" spans="1:5">
      <c r="A380" s="400" t="s">
        <v>725</v>
      </c>
      <c r="B380" s="278" t="s">
        <v>726</v>
      </c>
      <c r="C380" s="281">
        <v>0</v>
      </c>
      <c r="D380" s="281">
        <v>0</v>
      </c>
      <c r="E380" s="282" t="str">
        <f t="shared" si="6"/>
        <v/>
      </c>
    </row>
    <row r="381" ht="36" customHeight="1" spans="1:5">
      <c r="A381" s="400" t="s">
        <v>727</v>
      </c>
      <c r="B381" s="278" t="s">
        <v>728</v>
      </c>
      <c r="C381" s="281">
        <v>1300</v>
      </c>
      <c r="D381" s="281">
        <v>500</v>
      </c>
      <c r="E381" s="282">
        <f t="shared" si="6"/>
        <v>-0.615</v>
      </c>
    </row>
    <row r="382" ht="36" customHeight="1" spans="1:5">
      <c r="A382" s="399" t="s">
        <v>729</v>
      </c>
      <c r="B382" s="275" t="s">
        <v>730</v>
      </c>
      <c r="C382" s="285">
        <v>1355</v>
      </c>
      <c r="D382" s="285">
        <v>1500</v>
      </c>
      <c r="E382" s="286">
        <f t="shared" si="6"/>
        <v>0.107</v>
      </c>
    </row>
    <row r="383" ht="36" customHeight="1" spans="1:5">
      <c r="A383" s="400" t="s">
        <v>731</v>
      </c>
      <c r="B383" s="278" t="s">
        <v>732</v>
      </c>
      <c r="C383" s="281">
        <v>0</v>
      </c>
      <c r="D383" s="281">
        <v>0</v>
      </c>
      <c r="E383" s="282" t="str">
        <f t="shared" si="6"/>
        <v/>
      </c>
    </row>
    <row r="384" ht="36" customHeight="1" spans="1:5">
      <c r="A384" s="400" t="s">
        <v>733</v>
      </c>
      <c r="B384" s="278" t="s">
        <v>734</v>
      </c>
      <c r="C384" s="281">
        <v>55</v>
      </c>
      <c r="D384" s="281">
        <v>1500</v>
      </c>
      <c r="E384" s="282">
        <f t="shared" si="6"/>
        <v>26.273</v>
      </c>
    </row>
    <row r="385" ht="36" customHeight="1" spans="1:5">
      <c r="A385" s="400" t="s">
        <v>735</v>
      </c>
      <c r="B385" s="278" t="s">
        <v>736</v>
      </c>
      <c r="C385" s="281">
        <v>0</v>
      </c>
      <c r="D385" s="281">
        <v>0</v>
      </c>
      <c r="E385" s="282" t="str">
        <f t="shared" si="6"/>
        <v/>
      </c>
    </row>
    <row r="386" ht="36" customHeight="1" spans="1:5">
      <c r="A386" s="400" t="s">
        <v>737</v>
      </c>
      <c r="B386" s="278" t="s">
        <v>738</v>
      </c>
      <c r="C386" s="281">
        <v>0</v>
      </c>
      <c r="D386" s="281">
        <v>0</v>
      </c>
      <c r="E386" s="282" t="str">
        <f t="shared" si="6"/>
        <v/>
      </c>
    </row>
    <row r="387" ht="36" customHeight="1" spans="1:5">
      <c r="A387" s="400" t="s">
        <v>739</v>
      </c>
      <c r="B387" s="278" t="s">
        <v>740</v>
      </c>
      <c r="C387" s="281">
        <v>1300</v>
      </c>
      <c r="D387" s="281">
        <v>0</v>
      </c>
      <c r="E387" s="282">
        <f t="shared" si="6"/>
        <v>-1</v>
      </c>
    </row>
    <row r="388" ht="36" customHeight="1" spans="1:5">
      <c r="A388" s="399" t="s">
        <v>741</v>
      </c>
      <c r="B388" s="275" t="s">
        <v>742</v>
      </c>
      <c r="C388" s="285">
        <v>0</v>
      </c>
      <c r="D388" s="285">
        <v>0</v>
      </c>
      <c r="E388" s="286" t="str">
        <f t="shared" si="6"/>
        <v/>
      </c>
    </row>
    <row r="389" ht="36" customHeight="1" spans="1:5">
      <c r="A389" s="400" t="s">
        <v>743</v>
      </c>
      <c r="B389" s="278" t="s">
        <v>744</v>
      </c>
      <c r="C389" s="281">
        <v>0</v>
      </c>
      <c r="D389" s="281">
        <v>0</v>
      </c>
      <c r="E389" s="282" t="str">
        <f t="shared" si="6"/>
        <v/>
      </c>
    </row>
    <row r="390" ht="36" customHeight="1" spans="1:5">
      <c r="A390" s="400" t="s">
        <v>745</v>
      </c>
      <c r="B390" s="278" t="s">
        <v>746</v>
      </c>
      <c r="C390" s="281">
        <v>0</v>
      </c>
      <c r="D390" s="281">
        <v>0</v>
      </c>
      <c r="E390" s="282" t="str">
        <f t="shared" si="6"/>
        <v/>
      </c>
    </row>
    <row r="391" ht="36" customHeight="1" spans="1:5">
      <c r="A391" s="400" t="s">
        <v>747</v>
      </c>
      <c r="B391" s="278" t="s">
        <v>748</v>
      </c>
      <c r="C391" s="281">
        <v>0</v>
      </c>
      <c r="D391" s="281">
        <v>0</v>
      </c>
      <c r="E391" s="282" t="str">
        <f t="shared" si="6"/>
        <v/>
      </c>
    </row>
    <row r="392" ht="36" customHeight="1" spans="1:5">
      <c r="A392" s="400" t="s">
        <v>749</v>
      </c>
      <c r="B392" s="278" t="s">
        <v>750</v>
      </c>
      <c r="C392" s="281">
        <v>0</v>
      </c>
      <c r="D392" s="281">
        <v>0</v>
      </c>
      <c r="E392" s="282" t="str">
        <f t="shared" si="6"/>
        <v/>
      </c>
    </row>
    <row r="393" ht="36" customHeight="1" spans="1:5">
      <c r="A393" s="400" t="s">
        <v>751</v>
      </c>
      <c r="B393" s="278" t="s">
        <v>752</v>
      </c>
      <c r="C393" s="281">
        <v>0</v>
      </c>
      <c r="D393" s="281">
        <v>0</v>
      </c>
      <c r="E393" s="282" t="str">
        <f t="shared" si="6"/>
        <v/>
      </c>
    </row>
    <row r="394" ht="36" customHeight="1" spans="1:5">
      <c r="A394" s="399" t="s">
        <v>753</v>
      </c>
      <c r="B394" s="275" t="s">
        <v>754</v>
      </c>
      <c r="C394" s="285">
        <v>0</v>
      </c>
      <c r="D394" s="285">
        <v>0</v>
      </c>
      <c r="E394" s="286" t="str">
        <f t="shared" si="6"/>
        <v/>
      </c>
    </row>
    <row r="395" ht="36" customHeight="1" spans="1:5">
      <c r="A395" s="400" t="s">
        <v>755</v>
      </c>
      <c r="B395" s="278" t="s">
        <v>756</v>
      </c>
      <c r="C395" s="281">
        <v>0</v>
      </c>
      <c r="D395" s="281">
        <v>0</v>
      </c>
      <c r="E395" s="282" t="str">
        <f t="shared" si="6"/>
        <v/>
      </c>
    </row>
    <row r="396" ht="36" customHeight="1" spans="1:5">
      <c r="A396" s="400" t="s">
        <v>757</v>
      </c>
      <c r="B396" s="278" t="s">
        <v>758</v>
      </c>
      <c r="C396" s="281">
        <v>0</v>
      </c>
      <c r="D396" s="281">
        <v>0</v>
      </c>
      <c r="E396" s="282" t="str">
        <f t="shared" si="6"/>
        <v/>
      </c>
    </row>
    <row r="397" ht="36" customHeight="1" spans="1:5">
      <c r="A397" s="400" t="s">
        <v>759</v>
      </c>
      <c r="B397" s="278" t="s">
        <v>760</v>
      </c>
      <c r="C397" s="281">
        <v>0</v>
      </c>
      <c r="D397" s="281">
        <v>0</v>
      </c>
      <c r="E397" s="282" t="str">
        <f t="shared" si="6"/>
        <v/>
      </c>
    </row>
    <row r="398" ht="36" customHeight="1" spans="1:5">
      <c r="A398" s="399" t="s">
        <v>761</v>
      </c>
      <c r="B398" s="275" t="s">
        <v>762</v>
      </c>
      <c r="C398" s="285">
        <v>0</v>
      </c>
      <c r="D398" s="285">
        <v>0</v>
      </c>
      <c r="E398" s="286" t="str">
        <f t="shared" si="6"/>
        <v/>
      </c>
    </row>
    <row r="399" ht="36" customHeight="1" spans="1:5">
      <c r="A399" s="400" t="s">
        <v>763</v>
      </c>
      <c r="B399" s="278" t="s">
        <v>764</v>
      </c>
      <c r="C399" s="281">
        <v>0</v>
      </c>
      <c r="D399" s="281">
        <v>0</v>
      </c>
      <c r="E399" s="282" t="str">
        <f t="shared" si="6"/>
        <v/>
      </c>
    </row>
    <row r="400" ht="36" customHeight="1" spans="1:5">
      <c r="A400" s="400" t="s">
        <v>765</v>
      </c>
      <c r="B400" s="278" t="s">
        <v>766</v>
      </c>
      <c r="C400" s="281">
        <v>0</v>
      </c>
      <c r="D400" s="281">
        <v>0</v>
      </c>
      <c r="E400" s="282" t="str">
        <f t="shared" si="6"/>
        <v/>
      </c>
    </row>
    <row r="401" ht="36" customHeight="1" spans="1:5">
      <c r="A401" s="400" t="s">
        <v>767</v>
      </c>
      <c r="B401" s="278" t="s">
        <v>768</v>
      </c>
      <c r="C401" s="281">
        <v>0</v>
      </c>
      <c r="D401" s="281">
        <v>0</v>
      </c>
      <c r="E401" s="282" t="str">
        <f t="shared" si="6"/>
        <v/>
      </c>
    </row>
    <row r="402" ht="36" customHeight="1" spans="1:5">
      <c r="A402" s="399" t="s">
        <v>769</v>
      </c>
      <c r="B402" s="275" t="s">
        <v>770</v>
      </c>
      <c r="C402" s="285">
        <v>850</v>
      </c>
      <c r="D402" s="285">
        <v>850</v>
      </c>
      <c r="E402" s="286">
        <f t="shared" si="6"/>
        <v>0</v>
      </c>
    </row>
    <row r="403" ht="36" customHeight="1" spans="1:5">
      <c r="A403" s="400" t="s">
        <v>771</v>
      </c>
      <c r="B403" s="278" t="s">
        <v>772</v>
      </c>
      <c r="C403" s="281">
        <v>850</v>
      </c>
      <c r="D403" s="281">
        <v>850</v>
      </c>
      <c r="E403" s="282">
        <f t="shared" si="6"/>
        <v>0</v>
      </c>
    </row>
    <row r="404" ht="36" customHeight="1" spans="1:5">
      <c r="A404" s="400" t="s">
        <v>773</v>
      </c>
      <c r="B404" s="278" t="s">
        <v>774</v>
      </c>
      <c r="C404" s="281">
        <v>0</v>
      </c>
      <c r="D404" s="281">
        <v>0</v>
      </c>
      <c r="E404" s="282" t="str">
        <f t="shared" si="6"/>
        <v/>
      </c>
    </row>
    <row r="405" ht="36" customHeight="1" spans="1:5">
      <c r="A405" s="400" t="s">
        <v>775</v>
      </c>
      <c r="B405" s="278" t="s">
        <v>776</v>
      </c>
      <c r="C405" s="281">
        <v>0</v>
      </c>
      <c r="D405" s="281">
        <v>0</v>
      </c>
      <c r="E405" s="282" t="str">
        <f t="shared" si="6"/>
        <v/>
      </c>
    </row>
    <row r="406" ht="36" customHeight="1" spans="1:5">
      <c r="A406" s="399" t="s">
        <v>777</v>
      </c>
      <c r="B406" s="275" t="s">
        <v>778</v>
      </c>
      <c r="C406" s="285">
        <v>215</v>
      </c>
      <c r="D406" s="285">
        <v>120</v>
      </c>
      <c r="E406" s="286">
        <f t="shared" si="6"/>
        <v>-0.442</v>
      </c>
    </row>
    <row r="407" ht="36" customHeight="1" spans="1:5">
      <c r="A407" s="400" t="s">
        <v>779</v>
      </c>
      <c r="B407" s="278" t="s">
        <v>780</v>
      </c>
      <c r="C407" s="281">
        <v>0</v>
      </c>
      <c r="D407" s="281">
        <v>0</v>
      </c>
      <c r="E407" s="282" t="str">
        <f t="shared" si="6"/>
        <v/>
      </c>
    </row>
    <row r="408" ht="36" customHeight="1" spans="1:5">
      <c r="A408" s="400" t="s">
        <v>781</v>
      </c>
      <c r="B408" s="278" t="s">
        <v>782</v>
      </c>
      <c r="C408" s="281">
        <v>215</v>
      </c>
      <c r="D408" s="281">
        <v>120</v>
      </c>
      <c r="E408" s="282">
        <f t="shared" si="6"/>
        <v>-0.442</v>
      </c>
    </row>
    <row r="409" ht="36" customHeight="1" spans="1:5">
      <c r="A409" s="400" t="s">
        <v>783</v>
      </c>
      <c r="B409" s="278" t="s">
        <v>784</v>
      </c>
      <c r="C409" s="281">
        <v>0</v>
      </c>
      <c r="D409" s="281">
        <v>0</v>
      </c>
      <c r="E409" s="282" t="str">
        <f t="shared" si="6"/>
        <v/>
      </c>
    </row>
    <row r="410" ht="36" customHeight="1" spans="1:5">
      <c r="A410" s="400" t="s">
        <v>785</v>
      </c>
      <c r="B410" s="278" t="s">
        <v>786</v>
      </c>
      <c r="C410" s="281">
        <v>0</v>
      </c>
      <c r="D410" s="281">
        <v>0</v>
      </c>
      <c r="E410" s="282" t="str">
        <f t="shared" si="6"/>
        <v/>
      </c>
    </row>
    <row r="411" ht="36" customHeight="1" spans="1:5">
      <c r="A411" s="400" t="s">
        <v>787</v>
      </c>
      <c r="B411" s="278" t="s">
        <v>788</v>
      </c>
      <c r="C411" s="281">
        <v>0</v>
      </c>
      <c r="D411" s="281">
        <v>0</v>
      </c>
      <c r="E411" s="282" t="str">
        <f t="shared" si="6"/>
        <v/>
      </c>
    </row>
    <row r="412" ht="36" customHeight="1" spans="1:5">
      <c r="A412" s="399" t="s">
        <v>789</v>
      </c>
      <c r="B412" s="275" t="s">
        <v>790</v>
      </c>
      <c r="C412" s="285">
        <v>1350</v>
      </c>
      <c r="D412" s="285">
        <v>1050</v>
      </c>
      <c r="E412" s="286">
        <f t="shared" si="6"/>
        <v>-0.222</v>
      </c>
    </row>
    <row r="413" s="391" customFormat="1" ht="36" customHeight="1" spans="1:5">
      <c r="A413" s="400" t="s">
        <v>791</v>
      </c>
      <c r="B413" s="278" t="s">
        <v>792</v>
      </c>
      <c r="C413" s="281">
        <v>0</v>
      </c>
      <c r="D413" s="281">
        <v>0</v>
      </c>
      <c r="E413" s="282" t="str">
        <f t="shared" si="6"/>
        <v/>
      </c>
    </row>
    <row r="414" ht="36" customHeight="1" spans="1:5">
      <c r="A414" s="400" t="s">
        <v>793</v>
      </c>
      <c r="B414" s="278" t="s">
        <v>794</v>
      </c>
      <c r="C414" s="281">
        <v>0</v>
      </c>
      <c r="D414" s="281">
        <v>0</v>
      </c>
      <c r="E414" s="282" t="str">
        <f t="shared" si="6"/>
        <v/>
      </c>
    </row>
    <row r="415" ht="36" customHeight="1" spans="1:5">
      <c r="A415" s="400" t="s">
        <v>795</v>
      </c>
      <c r="B415" s="278" t="s">
        <v>796</v>
      </c>
      <c r="C415" s="281">
        <v>0</v>
      </c>
      <c r="D415" s="281">
        <v>0</v>
      </c>
      <c r="E415" s="282" t="str">
        <f t="shared" si="6"/>
        <v/>
      </c>
    </row>
    <row r="416" s="391" customFormat="1" ht="36" customHeight="1" spans="1:5">
      <c r="A416" s="400" t="s">
        <v>797</v>
      </c>
      <c r="B416" s="278" t="s">
        <v>798</v>
      </c>
      <c r="C416" s="281">
        <v>0</v>
      </c>
      <c r="D416" s="281">
        <v>0</v>
      </c>
      <c r="E416" s="282" t="str">
        <f t="shared" si="6"/>
        <v/>
      </c>
    </row>
    <row r="417" ht="36" customHeight="1" spans="1:5">
      <c r="A417" s="400" t="s">
        <v>799</v>
      </c>
      <c r="B417" s="278" t="s">
        <v>800</v>
      </c>
      <c r="C417" s="281">
        <v>0</v>
      </c>
      <c r="D417" s="281">
        <v>0</v>
      </c>
      <c r="E417" s="282" t="str">
        <f t="shared" si="6"/>
        <v/>
      </c>
    </row>
    <row r="418" ht="36" customHeight="1" spans="1:5">
      <c r="A418" s="400" t="s">
        <v>801</v>
      </c>
      <c r="B418" s="278" t="s">
        <v>802</v>
      </c>
      <c r="C418" s="281">
        <v>1350</v>
      </c>
      <c r="D418" s="281">
        <v>1050</v>
      </c>
      <c r="E418" s="282">
        <f t="shared" si="6"/>
        <v>-0.222</v>
      </c>
    </row>
    <row r="419" ht="36" customHeight="1" spans="1:5">
      <c r="A419" s="399" t="s">
        <v>803</v>
      </c>
      <c r="B419" s="275" t="s">
        <v>804</v>
      </c>
      <c r="C419" s="285">
        <v>5</v>
      </c>
      <c r="D419" s="285">
        <v>0</v>
      </c>
      <c r="E419" s="286">
        <f t="shared" si="6"/>
        <v>-1</v>
      </c>
    </row>
    <row r="420" ht="36" customHeight="1" spans="1:5">
      <c r="A420" s="278">
        <v>2059999</v>
      </c>
      <c r="B420" s="278" t="s">
        <v>805</v>
      </c>
      <c r="C420" s="281">
        <v>5</v>
      </c>
      <c r="D420" s="281">
        <v>0</v>
      </c>
      <c r="E420" s="282">
        <f t="shared" si="6"/>
        <v>-1</v>
      </c>
    </row>
    <row r="421" ht="36" customHeight="1" spans="1:5">
      <c r="A421" s="403" t="s">
        <v>806</v>
      </c>
      <c r="B421" s="404" t="s">
        <v>517</v>
      </c>
      <c r="C421" s="405"/>
      <c r="D421" s="405"/>
      <c r="E421" s="286" t="str">
        <f t="shared" ref="E421:E484" si="7">IF(C421&gt;0,D421/C421-1,IF(C421&lt;0,-(D421/C421-1),""))</f>
        <v/>
      </c>
    </row>
    <row r="422" ht="36" customHeight="1" spans="1:5">
      <c r="A422" s="403" t="s">
        <v>807</v>
      </c>
      <c r="B422" s="404" t="s">
        <v>808</v>
      </c>
      <c r="C422" s="405"/>
      <c r="D422" s="405"/>
      <c r="E422" s="286" t="str">
        <f t="shared" si="7"/>
        <v/>
      </c>
    </row>
    <row r="423" ht="36" customHeight="1" spans="1:5">
      <c r="A423" s="399" t="s">
        <v>78</v>
      </c>
      <c r="B423" s="275" t="s">
        <v>79</v>
      </c>
      <c r="C423" s="285">
        <v>5780</v>
      </c>
      <c r="D423" s="285">
        <v>4885</v>
      </c>
      <c r="E423" s="286">
        <f t="shared" si="7"/>
        <v>-0.155</v>
      </c>
    </row>
    <row r="424" ht="36" customHeight="1" spans="1:5">
      <c r="A424" s="399" t="s">
        <v>809</v>
      </c>
      <c r="B424" s="275" t="s">
        <v>810</v>
      </c>
      <c r="C424" s="285">
        <v>470</v>
      </c>
      <c r="D424" s="285">
        <v>645</v>
      </c>
      <c r="E424" s="286">
        <f t="shared" si="7"/>
        <v>0.372</v>
      </c>
    </row>
    <row r="425" ht="36" customHeight="1" spans="1:5">
      <c r="A425" s="400" t="s">
        <v>811</v>
      </c>
      <c r="B425" s="278" t="s">
        <v>137</v>
      </c>
      <c r="C425" s="281">
        <v>120</v>
      </c>
      <c r="D425" s="281">
        <v>115</v>
      </c>
      <c r="E425" s="282">
        <f t="shared" si="7"/>
        <v>-0.042</v>
      </c>
    </row>
    <row r="426" ht="36" customHeight="1" spans="1:5">
      <c r="A426" s="400" t="s">
        <v>812</v>
      </c>
      <c r="B426" s="278" t="s">
        <v>139</v>
      </c>
      <c r="C426" s="281">
        <v>0</v>
      </c>
      <c r="D426" s="281">
        <v>0</v>
      </c>
      <c r="E426" s="282" t="str">
        <f t="shared" si="7"/>
        <v/>
      </c>
    </row>
    <row r="427" ht="36" customHeight="1" spans="1:5">
      <c r="A427" s="400" t="s">
        <v>813</v>
      </c>
      <c r="B427" s="278" t="s">
        <v>141</v>
      </c>
      <c r="C427" s="281">
        <v>0</v>
      </c>
      <c r="D427" s="281">
        <v>0</v>
      </c>
      <c r="E427" s="282" t="str">
        <f t="shared" si="7"/>
        <v/>
      </c>
    </row>
    <row r="428" ht="36" customHeight="1" spans="1:5">
      <c r="A428" s="400" t="s">
        <v>814</v>
      </c>
      <c r="B428" s="278" t="s">
        <v>815</v>
      </c>
      <c r="C428" s="281">
        <v>350</v>
      </c>
      <c r="D428" s="281">
        <v>530</v>
      </c>
      <c r="E428" s="282">
        <f t="shared" si="7"/>
        <v>0.514</v>
      </c>
    </row>
    <row r="429" ht="36" customHeight="1" spans="1:5">
      <c r="A429" s="399" t="s">
        <v>816</v>
      </c>
      <c r="B429" s="275" t="s">
        <v>817</v>
      </c>
      <c r="C429" s="285">
        <v>0</v>
      </c>
      <c r="D429" s="285">
        <v>0</v>
      </c>
      <c r="E429" s="286" t="str">
        <f t="shared" si="7"/>
        <v/>
      </c>
    </row>
    <row r="430" ht="36" customHeight="1" spans="1:5">
      <c r="A430" s="400" t="s">
        <v>818</v>
      </c>
      <c r="B430" s="278" t="s">
        <v>819</v>
      </c>
      <c r="C430" s="281">
        <v>0</v>
      </c>
      <c r="D430" s="281">
        <v>0</v>
      </c>
      <c r="E430" s="282" t="str">
        <f t="shared" si="7"/>
        <v/>
      </c>
    </row>
    <row r="431" ht="36" customHeight="1" spans="1:5">
      <c r="A431" s="400" t="s">
        <v>820</v>
      </c>
      <c r="B431" s="278" t="s">
        <v>821</v>
      </c>
      <c r="C431" s="281">
        <v>0</v>
      </c>
      <c r="D431" s="281">
        <v>0</v>
      </c>
      <c r="E431" s="282" t="str">
        <f t="shared" si="7"/>
        <v/>
      </c>
    </row>
    <row r="432" ht="36" customHeight="1" spans="1:5">
      <c r="A432" s="400" t="s">
        <v>822</v>
      </c>
      <c r="B432" s="278" t="s">
        <v>823</v>
      </c>
      <c r="C432" s="281">
        <v>0</v>
      </c>
      <c r="D432" s="281">
        <v>0</v>
      </c>
      <c r="E432" s="282" t="str">
        <f t="shared" si="7"/>
        <v/>
      </c>
    </row>
    <row r="433" ht="36" customHeight="1" spans="1:5">
      <c r="A433" s="400" t="s">
        <v>824</v>
      </c>
      <c r="B433" s="278" t="s">
        <v>825</v>
      </c>
      <c r="C433" s="281">
        <v>0</v>
      </c>
      <c r="D433" s="281">
        <v>0</v>
      </c>
      <c r="E433" s="282" t="str">
        <f t="shared" si="7"/>
        <v/>
      </c>
    </row>
    <row r="434" ht="36" customHeight="1" spans="1:5">
      <c r="A434" s="400" t="s">
        <v>826</v>
      </c>
      <c r="B434" s="278" t="s">
        <v>827</v>
      </c>
      <c r="C434" s="281">
        <v>0</v>
      </c>
      <c r="D434" s="281">
        <v>0</v>
      </c>
      <c r="E434" s="282" t="str">
        <f t="shared" si="7"/>
        <v/>
      </c>
    </row>
    <row r="435" ht="36" customHeight="1" spans="1:5">
      <c r="A435" s="400" t="s">
        <v>828</v>
      </c>
      <c r="B435" s="278" t="s">
        <v>829</v>
      </c>
      <c r="C435" s="281">
        <v>0</v>
      </c>
      <c r="D435" s="281">
        <v>0</v>
      </c>
      <c r="E435" s="282" t="str">
        <f t="shared" si="7"/>
        <v/>
      </c>
    </row>
    <row r="436" ht="36" customHeight="1" spans="1:5">
      <c r="A436" s="402">
        <v>2060208</v>
      </c>
      <c r="B436" s="410" t="s">
        <v>830</v>
      </c>
      <c r="C436" s="281">
        <v>0</v>
      </c>
      <c r="D436" s="281">
        <v>0</v>
      </c>
      <c r="E436" s="282" t="str">
        <f t="shared" si="7"/>
        <v/>
      </c>
    </row>
    <row r="437" ht="36" customHeight="1" spans="1:5">
      <c r="A437" s="400" t="s">
        <v>831</v>
      </c>
      <c r="B437" s="278" t="s">
        <v>832</v>
      </c>
      <c r="C437" s="281">
        <v>0</v>
      </c>
      <c r="D437" s="281">
        <v>0</v>
      </c>
      <c r="E437" s="282" t="str">
        <f t="shared" si="7"/>
        <v/>
      </c>
    </row>
    <row r="438" ht="36" customHeight="1" spans="1:5">
      <c r="A438" s="399" t="s">
        <v>833</v>
      </c>
      <c r="B438" s="275" t="s">
        <v>834</v>
      </c>
      <c r="C438" s="285">
        <v>0</v>
      </c>
      <c r="D438" s="285">
        <v>0</v>
      </c>
      <c r="E438" s="286" t="str">
        <f t="shared" si="7"/>
        <v/>
      </c>
    </row>
    <row r="439" ht="36" customHeight="1" spans="1:5">
      <c r="A439" s="400" t="s">
        <v>835</v>
      </c>
      <c r="B439" s="278" t="s">
        <v>819</v>
      </c>
      <c r="C439" s="281">
        <v>0</v>
      </c>
      <c r="D439" s="281">
        <v>0</v>
      </c>
      <c r="E439" s="282" t="str">
        <f t="shared" si="7"/>
        <v/>
      </c>
    </row>
    <row r="440" ht="36" customHeight="1" spans="1:5">
      <c r="A440" s="400" t="s">
        <v>836</v>
      </c>
      <c r="B440" s="278" t="s">
        <v>837</v>
      </c>
      <c r="C440" s="281">
        <v>0</v>
      </c>
      <c r="D440" s="281">
        <v>0</v>
      </c>
      <c r="E440" s="282" t="str">
        <f t="shared" si="7"/>
        <v/>
      </c>
    </row>
    <row r="441" ht="36" customHeight="1" spans="1:5">
      <c r="A441" s="400" t="s">
        <v>838</v>
      </c>
      <c r="B441" s="278" t="s">
        <v>839</v>
      </c>
      <c r="C441" s="281">
        <v>0</v>
      </c>
      <c r="D441" s="281">
        <v>0</v>
      </c>
      <c r="E441" s="282" t="str">
        <f t="shared" si="7"/>
        <v/>
      </c>
    </row>
    <row r="442" ht="36" customHeight="1" spans="1:5">
      <c r="A442" s="400" t="s">
        <v>840</v>
      </c>
      <c r="B442" s="278" t="s">
        <v>841</v>
      </c>
      <c r="C442" s="281">
        <v>0</v>
      </c>
      <c r="D442" s="281">
        <v>0</v>
      </c>
      <c r="E442" s="282" t="str">
        <f t="shared" si="7"/>
        <v/>
      </c>
    </row>
    <row r="443" ht="36" customHeight="1" spans="1:5">
      <c r="A443" s="400" t="s">
        <v>842</v>
      </c>
      <c r="B443" s="278" t="s">
        <v>843</v>
      </c>
      <c r="C443" s="281">
        <v>0</v>
      </c>
      <c r="D443" s="281">
        <v>0</v>
      </c>
      <c r="E443" s="282" t="str">
        <f t="shared" si="7"/>
        <v/>
      </c>
    </row>
    <row r="444" ht="36" customHeight="1" spans="1:5">
      <c r="A444" s="399" t="s">
        <v>844</v>
      </c>
      <c r="B444" s="275" t="s">
        <v>845</v>
      </c>
      <c r="C444" s="285">
        <v>1170</v>
      </c>
      <c r="D444" s="285">
        <v>4120</v>
      </c>
      <c r="E444" s="286">
        <f t="shared" si="7"/>
        <v>2.521</v>
      </c>
    </row>
    <row r="445" ht="36" customHeight="1" spans="1:5">
      <c r="A445" s="400" t="s">
        <v>846</v>
      </c>
      <c r="B445" s="278" t="s">
        <v>819</v>
      </c>
      <c r="C445" s="281">
        <v>320</v>
      </c>
      <c r="D445" s="281">
        <v>20</v>
      </c>
      <c r="E445" s="282">
        <f t="shared" si="7"/>
        <v>-0.938</v>
      </c>
    </row>
    <row r="446" ht="36" customHeight="1" spans="1:5">
      <c r="A446" s="400" t="s">
        <v>847</v>
      </c>
      <c r="B446" s="278" t="s">
        <v>848</v>
      </c>
      <c r="C446" s="281">
        <v>850</v>
      </c>
      <c r="D446" s="281">
        <v>0</v>
      </c>
      <c r="E446" s="282">
        <f t="shared" si="7"/>
        <v>-1</v>
      </c>
    </row>
    <row r="447" ht="36" customHeight="1" spans="1:5">
      <c r="A447" s="411">
        <v>2060405</v>
      </c>
      <c r="B447" s="278" t="s">
        <v>849</v>
      </c>
      <c r="C447" s="281">
        <v>0</v>
      </c>
      <c r="D447" s="281">
        <v>0</v>
      </c>
      <c r="E447" s="282" t="str">
        <f t="shared" si="7"/>
        <v/>
      </c>
    </row>
    <row r="448" ht="36" customHeight="1" spans="1:5">
      <c r="A448" s="400" t="s">
        <v>850</v>
      </c>
      <c r="B448" s="278" t="s">
        <v>851</v>
      </c>
      <c r="C448" s="281">
        <v>0</v>
      </c>
      <c r="D448" s="281">
        <v>4100</v>
      </c>
      <c r="E448" s="282" t="str">
        <f t="shared" si="7"/>
        <v/>
      </c>
    </row>
    <row r="449" ht="36" customHeight="1" spans="1:5">
      <c r="A449" s="399" t="s">
        <v>852</v>
      </c>
      <c r="B449" s="275" t="s">
        <v>853</v>
      </c>
      <c r="C449" s="285">
        <v>0</v>
      </c>
      <c r="D449" s="285">
        <v>0</v>
      </c>
      <c r="E449" s="286" t="str">
        <f t="shared" si="7"/>
        <v/>
      </c>
    </row>
    <row r="450" ht="36" customHeight="1" spans="1:5">
      <c r="A450" s="400" t="s">
        <v>854</v>
      </c>
      <c r="B450" s="278" t="s">
        <v>819</v>
      </c>
      <c r="C450" s="281">
        <v>0</v>
      </c>
      <c r="D450" s="281">
        <v>0</v>
      </c>
      <c r="E450" s="282" t="str">
        <f t="shared" si="7"/>
        <v/>
      </c>
    </row>
    <row r="451" ht="36" customHeight="1" spans="1:5">
      <c r="A451" s="400" t="s">
        <v>855</v>
      </c>
      <c r="B451" s="278" t="s">
        <v>856</v>
      </c>
      <c r="C451" s="281">
        <v>0</v>
      </c>
      <c r="D451" s="281">
        <v>0</v>
      </c>
      <c r="E451" s="282" t="str">
        <f t="shared" si="7"/>
        <v/>
      </c>
    </row>
    <row r="452" ht="36" customHeight="1" spans="1:5">
      <c r="A452" s="400" t="s">
        <v>857</v>
      </c>
      <c r="B452" s="278" t="s">
        <v>858</v>
      </c>
      <c r="C452" s="281">
        <v>0</v>
      </c>
      <c r="D452" s="281">
        <v>0</v>
      </c>
      <c r="E452" s="282" t="str">
        <f t="shared" si="7"/>
        <v/>
      </c>
    </row>
    <row r="453" ht="36" customHeight="1" spans="1:5">
      <c r="A453" s="400" t="s">
        <v>859</v>
      </c>
      <c r="B453" s="278" t="s">
        <v>860</v>
      </c>
      <c r="C453" s="281">
        <v>0</v>
      </c>
      <c r="D453" s="281">
        <v>0</v>
      </c>
      <c r="E453" s="282" t="str">
        <f t="shared" si="7"/>
        <v/>
      </c>
    </row>
    <row r="454" ht="36" customHeight="1" spans="1:5">
      <c r="A454" s="399" t="s">
        <v>861</v>
      </c>
      <c r="B454" s="275" t="s">
        <v>862</v>
      </c>
      <c r="C454" s="285">
        <v>0</v>
      </c>
      <c r="D454" s="285">
        <v>0</v>
      </c>
      <c r="E454" s="286" t="str">
        <f t="shared" si="7"/>
        <v/>
      </c>
    </row>
    <row r="455" ht="36" customHeight="1" spans="1:5">
      <c r="A455" s="400" t="s">
        <v>863</v>
      </c>
      <c r="B455" s="278" t="s">
        <v>864</v>
      </c>
      <c r="C455" s="281">
        <v>0</v>
      </c>
      <c r="D455" s="281">
        <v>0</v>
      </c>
      <c r="E455" s="282" t="str">
        <f t="shared" si="7"/>
        <v/>
      </c>
    </row>
    <row r="456" ht="36" customHeight="1" spans="1:5">
      <c r="A456" s="400" t="s">
        <v>865</v>
      </c>
      <c r="B456" s="278" t="s">
        <v>866</v>
      </c>
      <c r="C456" s="281">
        <v>0</v>
      </c>
      <c r="D456" s="281">
        <v>0</v>
      </c>
      <c r="E456" s="282" t="str">
        <f t="shared" si="7"/>
        <v/>
      </c>
    </row>
    <row r="457" ht="36" customHeight="1" spans="1:5">
      <c r="A457" s="400" t="s">
        <v>867</v>
      </c>
      <c r="B457" s="278" t="s">
        <v>868</v>
      </c>
      <c r="C457" s="281">
        <v>0</v>
      </c>
      <c r="D457" s="281">
        <v>0</v>
      </c>
      <c r="E457" s="282" t="str">
        <f t="shared" si="7"/>
        <v/>
      </c>
    </row>
    <row r="458" ht="36" customHeight="1" spans="1:5">
      <c r="A458" s="400" t="s">
        <v>869</v>
      </c>
      <c r="B458" s="278" t="s">
        <v>870</v>
      </c>
      <c r="C458" s="281">
        <v>0</v>
      </c>
      <c r="D458" s="281">
        <v>0</v>
      </c>
      <c r="E458" s="282" t="str">
        <f t="shared" si="7"/>
        <v/>
      </c>
    </row>
    <row r="459" ht="36" customHeight="1" spans="1:5">
      <c r="A459" s="399" t="s">
        <v>871</v>
      </c>
      <c r="B459" s="275" t="s">
        <v>872</v>
      </c>
      <c r="C459" s="285">
        <v>890</v>
      </c>
      <c r="D459" s="285">
        <v>120</v>
      </c>
      <c r="E459" s="286">
        <f t="shared" si="7"/>
        <v>-0.865</v>
      </c>
    </row>
    <row r="460" ht="36" customHeight="1" spans="1:5">
      <c r="A460" s="400" t="s">
        <v>873</v>
      </c>
      <c r="B460" s="278" t="s">
        <v>819</v>
      </c>
      <c r="C460" s="281">
        <v>0</v>
      </c>
      <c r="D460" s="281">
        <v>0</v>
      </c>
      <c r="E460" s="282" t="str">
        <f t="shared" si="7"/>
        <v/>
      </c>
    </row>
    <row r="461" ht="36" customHeight="1" spans="1:5">
      <c r="A461" s="400" t="s">
        <v>874</v>
      </c>
      <c r="B461" s="278" t="s">
        <v>875</v>
      </c>
      <c r="C461" s="281">
        <v>40</v>
      </c>
      <c r="D461" s="281">
        <v>100</v>
      </c>
      <c r="E461" s="282">
        <f t="shared" si="7"/>
        <v>1.5</v>
      </c>
    </row>
    <row r="462" ht="36" customHeight="1" spans="1:5">
      <c r="A462" s="400" t="s">
        <v>876</v>
      </c>
      <c r="B462" s="278" t="s">
        <v>877</v>
      </c>
      <c r="C462" s="281">
        <v>0</v>
      </c>
      <c r="D462" s="281">
        <v>0</v>
      </c>
      <c r="E462" s="282" t="str">
        <f t="shared" si="7"/>
        <v/>
      </c>
    </row>
    <row r="463" ht="36" customHeight="1" spans="1:5">
      <c r="A463" s="400" t="s">
        <v>878</v>
      </c>
      <c r="B463" s="278" t="s">
        <v>879</v>
      </c>
      <c r="C463" s="281">
        <v>0</v>
      </c>
      <c r="D463" s="281">
        <v>0</v>
      </c>
      <c r="E463" s="282" t="str">
        <f t="shared" si="7"/>
        <v/>
      </c>
    </row>
    <row r="464" ht="36" customHeight="1" spans="1:5">
      <c r="A464" s="400" t="s">
        <v>880</v>
      </c>
      <c r="B464" s="278" t="s">
        <v>881</v>
      </c>
      <c r="C464" s="281">
        <v>0</v>
      </c>
      <c r="D464" s="281">
        <v>0</v>
      </c>
      <c r="E464" s="282" t="str">
        <f t="shared" si="7"/>
        <v/>
      </c>
    </row>
    <row r="465" ht="36" customHeight="1" spans="1:5">
      <c r="A465" s="400" t="s">
        <v>882</v>
      </c>
      <c r="B465" s="278" t="s">
        <v>883</v>
      </c>
      <c r="C465" s="281">
        <v>850</v>
      </c>
      <c r="D465" s="281">
        <v>20</v>
      </c>
      <c r="E465" s="282">
        <f t="shared" si="7"/>
        <v>-0.976</v>
      </c>
    </row>
    <row r="466" ht="36" customHeight="1" spans="1:5">
      <c r="A466" s="399" t="s">
        <v>884</v>
      </c>
      <c r="B466" s="275" t="s">
        <v>885</v>
      </c>
      <c r="C466" s="285">
        <v>0</v>
      </c>
      <c r="D466" s="285">
        <v>0</v>
      </c>
      <c r="E466" s="286" t="str">
        <f t="shared" si="7"/>
        <v/>
      </c>
    </row>
    <row r="467" ht="36" customHeight="1" spans="1:5">
      <c r="A467" s="400" t="s">
        <v>886</v>
      </c>
      <c r="B467" s="278" t="s">
        <v>887</v>
      </c>
      <c r="C467" s="281">
        <v>0</v>
      </c>
      <c r="D467" s="281">
        <v>0</v>
      </c>
      <c r="E467" s="282" t="str">
        <f t="shared" si="7"/>
        <v/>
      </c>
    </row>
    <row r="468" ht="36" customHeight="1" spans="1:5">
      <c r="A468" s="400" t="s">
        <v>888</v>
      </c>
      <c r="B468" s="278" t="s">
        <v>889</v>
      </c>
      <c r="C468" s="281">
        <v>0</v>
      </c>
      <c r="D468" s="281">
        <v>0</v>
      </c>
      <c r="E468" s="282" t="str">
        <f t="shared" si="7"/>
        <v/>
      </c>
    </row>
    <row r="469" ht="36" customHeight="1" spans="1:5">
      <c r="A469" s="400" t="s">
        <v>890</v>
      </c>
      <c r="B469" s="278" t="s">
        <v>891</v>
      </c>
      <c r="C469" s="281">
        <v>0</v>
      </c>
      <c r="D469" s="281">
        <v>0</v>
      </c>
      <c r="E469" s="282" t="str">
        <f t="shared" si="7"/>
        <v/>
      </c>
    </row>
    <row r="470" ht="36" customHeight="1" spans="1:5">
      <c r="A470" s="399" t="s">
        <v>892</v>
      </c>
      <c r="B470" s="275" t="s">
        <v>893</v>
      </c>
      <c r="C470" s="285">
        <v>3250</v>
      </c>
      <c r="D470" s="285">
        <v>0</v>
      </c>
      <c r="E470" s="286">
        <f t="shared" si="7"/>
        <v>-1</v>
      </c>
    </row>
    <row r="471" ht="36" customHeight="1" spans="1:5">
      <c r="A471" s="400" t="s">
        <v>894</v>
      </c>
      <c r="B471" s="278" t="s">
        <v>895</v>
      </c>
      <c r="C471" s="281">
        <v>0</v>
      </c>
      <c r="D471" s="281">
        <v>0</v>
      </c>
      <c r="E471" s="282" t="str">
        <f t="shared" si="7"/>
        <v/>
      </c>
    </row>
    <row r="472" ht="36" customHeight="1" spans="1:5">
      <c r="A472" s="400" t="s">
        <v>896</v>
      </c>
      <c r="B472" s="278" t="s">
        <v>897</v>
      </c>
      <c r="C472" s="281">
        <v>0</v>
      </c>
      <c r="D472" s="281">
        <v>0</v>
      </c>
      <c r="E472" s="282" t="str">
        <f t="shared" si="7"/>
        <v/>
      </c>
    </row>
    <row r="473" ht="36" customHeight="1" spans="1:5">
      <c r="A473" s="400" t="s">
        <v>898</v>
      </c>
      <c r="B473" s="278" t="s">
        <v>899</v>
      </c>
      <c r="C473" s="281">
        <v>3250</v>
      </c>
      <c r="D473" s="281"/>
      <c r="E473" s="282">
        <f t="shared" si="7"/>
        <v>-1</v>
      </c>
    </row>
    <row r="474" ht="36" customHeight="1" spans="1:5">
      <c r="A474" s="399" t="s">
        <v>900</v>
      </c>
      <c r="B474" s="275" t="s">
        <v>901</v>
      </c>
      <c r="C474" s="285">
        <v>0</v>
      </c>
      <c r="D474" s="285">
        <v>0</v>
      </c>
      <c r="E474" s="286" t="str">
        <f t="shared" si="7"/>
        <v/>
      </c>
    </row>
    <row r="475" ht="36" customHeight="1" spans="1:5">
      <c r="A475" s="400" t="s">
        <v>902</v>
      </c>
      <c r="B475" s="278" t="s">
        <v>903</v>
      </c>
      <c r="C475" s="281">
        <v>0</v>
      </c>
      <c r="D475" s="281">
        <v>0</v>
      </c>
      <c r="E475" s="282" t="str">
        <f t="shared" si="7"/>
        <v/>
      </c>
    </row>
    <row r="476" ht="36" customHeight="1" spans="1:5">
      <c r="A476" s="400" t="s">
        <v>904</v>
      </c>
      <c r="B476" s="278" t="s">
        <v>905</v>
      </c>
      <c r="C476" s="281">
        <v>0</v>
      </c>
      <c r="D476" s="281">
        <v>0</v>
      </c>
      <c r="E476" s="282" t="str">
        <f t="shared" si="7"/>
        <v/>
      </c>
    </row>
    <row r="477" ht="36" customHeight="1" spans="1:5">
      <c r="A477" s="400" t="s">
        <v>906</v>
      </c>
      <c r="B477" s="278" t="s">
        <v>907</v>
      </c>
      <c r="C477" s="281">
        <v>0</v>
      </c>
      <c r="D477" s="281">
        <v>0</v>
      </c>
      <c r="E477" s="282" t="str">
        <f t="shared" si="7"/>
        <v/>
      </c>
    </row>
    <row r="478" ht="36" customHeight="1" spans="1:5">
      <c r="A478" s="400" t="s">
        <v>908</v>
      </c>
      <c r="B478" s="278" t="s">
        <v>909</v>
      </c>
      <c r="C478" s="281">
        <v>0</v>
      </c>
      <c r="D478" s="281">
        <v>0</v>
      </c>
      <c r="E478" s="282" t="str">
        <f t="shared" si="7"/>
        <v/>
      </c>
    </row>
    <row r="479" ht="36" customHeight="1" spans="1:5">
      <c r="A479" s="399" t="s">
        <v>910</v>
      </c>
      <c r="B479" s="409" t="s">
        <v>517</v>
      </c>
      <c r="C479" s="405"/>
      <c r="D479" s="405"/>
      <c r="E479" s="286" t="str">
        <f t="shared" si="7"/>
        <v/>
      </c>
    </row>
    <row r="480" ht="36" customHeight="1" spans="1:5">
      <c r="A480" s="399" t="s">
        <v>80</v>
      </c>
      <c r="B480" s="275" t="s">
        <v>81</v>
      </c>
      <c r="C480" s="285">
        <v>653</v>
      </c>
      <c r="D480" s="285">
        <v>3225</v>
      </c>
      <c r="E480" s="286">
        <f t="shared" si="7"/>
        <v>3.939</v>
      </c>
    </row>
    <row r="481" ht="36" customHeight="1" spans="1:5">
      <c r="A481" s="399" t="s">
        <v>911</v>
      </c>
      <c r="B481" s="275" t="s">
        <v>912</v>
      </c>
      <c r="C481" s="285">
        <v>170</v>
      </c>
      <c r="D481" s="285">
        <v>1460</v>
      </c>
      <c r="E481" s="286">
        <f t="shared" si="7"/>
        <v>7.588</v>
      </c>
    </row>
    <row r="482" ht="36" customHeight="1" spans="1:5">
      <c r="A482" s="400" t="s">
        <v>913</v>
      </c>
      <c r="B482" s="278" t="s">
        <v>137</v>
      </c>
      <c r="C482" s="281">
        <v>0</v>
      </c>
      <c r="D482" s="281">
        <v>180</v>
      </c>
      <c r="E482" s="282" t="str">
        <f t="shared" si="7"/>
        <v/>
      </c>
    </row>
    <row r="483" ht="36" customHeight="1" spans="1:5">
      <c r="A483" s="400" t="s">
        <v>914</v>
      </c>
      <c r="B483" s="278" t="s">
        <v>139</v>
      </c>
      <c r="C483" s="281">
        <v>0</v>
      </c>
      <c r="D483" s="281">
        <v>0</v>
      </c>
      <c r="E483" s="282" t="str">
        <f t="shared" si="7"/>
        <v/>
      </c>
    </row>
    <row r="484" ht="36" customHeight="1" spans="1:5">
      <c r="A484" s="400" t="s">
        <v>915</v>
      </c>
      <c r="B484" s="278" t="s">
        <v>141</v>
      </c>
      <c r="C484" s="281">
        <v>0</v>
      </c>
      <c r="D484" s="281">
        <v>0</v>
      </c>
      <c r="E484" s="282" t="str">
        <f t="shared" si="7"/>
        <v/>
      </c>
    </row>
    <row r="485" ht="36" customHeight="1" spans="1:5">
      <c r="A485" s="400" t="s">
        <v>916</v>
      </c>
      <c r="B485" s="278" t="s">
        <v>917</v>
      </c>
      <c r="C485" s="281">
        <v>0</v>
      </c>
      <c r="D485" s="281">
        <v>65</v>
      </c>
      <c r="E485" s="282" t="str">
        <f t="shared" ref="E485:E548" si="8">IF(C485&gt;0,D485/C485-1,IF(C485&lt;0,-(D485/C485-1),""))</f>
        <v/>
      </c>
    </row>
    <row r="486" ht="36" customHeight="1" spans="1:5">
      <c r="A486" s="400" t="s">
        <v>918</v>
      </c>
      <c r="B486" s="278" t="s">
        <v>919</v>
      </c>
      <c r="C486" s="281">
        <v>0</v>
      </c>
      <c r="D486" s="281">
        <v>0</v>
      </c>
      <c r="E486" s="282" t="str">
        <f t="shared" si="8"/>
        <v/>
      </c>
    </row>
    <row r="487" ht="36" customHeight="1" spans="1:5">
      <c r="A487" s="400" t="s">
        <v>920</v>
      </c>
      <c r="B487" s="278" t="s">
        <v>921</v>
      </c>
      <c r="C487" s="281">
        <v>0</v>
      </c>
      <c r="D487" s="281">
        <v>0</v>
      </c>
      <c r="E487" s="282" t="str">
        <f t="shared" si="8"/>
        <v/>
      </c>
    </row>
    <row r="488" ht="36" customHeight="1" spans="1:5">
      <c r="A488" s="400" t="s">
        <v>922</v>
      </c>
      <c r="B488" s="278" t="s">
        <v>923</v>
      </c>
      <c r="C488" s="281">
        <v>0</v>
      </c>
      <c r="D488" s="281">
        <v>380</v>
      </c>
      <c r="E488" s="282" t="str">
        <f t="shared" si="8"/>
        <v/>
      </c>
    </row>
    <row r="489" ht="36" customHeight="1" spans="1:5">
      <c r="A489" s="400" t="s">
        <v>924</v>
      </c>
      <c r="B489" s="278" t="s">
        <v>925</v>
      </c>
      <c r="C489" s="281">
        <v>0</v>
      </c>
      <c r="D489" s="281">
        <v>0</v>
      </c>
      <c r="E489" s="282" t="str">
        <f t="shared" si="8"/>
        <v/>
      </c>
    </row>
    <row r="490" ht="36" customHeight="1" spans="1:5">
      <c r="A490" s="400" t="s">
        <v>926</v>
      </c>
      <c r="B490" s="278" t="s">
        <v>927</v>
      </c>
      <c r="C490" s="281">
        <v>10</v>
      </c>
      <c r="D490" s="281">
        <v>450</v>
      </c>
      <c r="E490" s="282">
        <f t="shared" si="8"/>
        <v>44</v>
      </c>
    </row>
    <row r="491" ht="36" customHeight="1" spans="1:5">
      <c r="A491" s="400" t="s">
        <v>928</v>
      </c>
      <c r="B491" s="278" t="s">
        <v>929</v>
      </c>
      <c r="C491" s="281">
        <v>0</v>
      </c>
      <c r="D491" s="281">
        <v>0</v>
      </c>
      <c r="E491" s="282" t="str">
        <f t="shared" si="8"/>
        <v/>
      </c>
    </row>
    <row r="492" ht="36" customHeight="1" spans="1:5">
      <c r="A492" s="400" t="s">
        <v>930</v>
      </c>
      <c r="B492" s="278" t="s">
        <v>931</v>
      </c>
      <c r="C492" s="281">
        <v>10</v>
      </c>
      <c r="D492" s="281">
        <v>25</v>
      </c>
      <c r="E492" s="282">
        <f t="shared" si="8"/>
        <v>1.5</v>
      </c>
    </row>
    <row r="493" ht="36" customHeight="1" spans="1:5">
      <c r="A493" s="400" t="s">
        <v>932</v>
      </c>
      <c r="B493" s="278" t="s">
        <v>933</v>
      </c>
      <c r="C493" s="281">
        <v>0</v>
      </c>
      <c r="D493" s="281">
        <v>100</v>
      </c>
      <c r="E493" s="282" t="str">
        <f t="shared" si="8"/>
        <v/>
      </c>
    </row>
    <row r="494" ht="36" customHeight="1" spans="1:5">
      <c r="A494" s="400" t="s">
        <v>934</v>
      </c>
      <c r="B494" s="278" t="s">
        <v>935</v>
      </c>
      <c r="C494" s="281">
        <v>0</v>
      </c>
      <c r="D494" s="281">
        <v>0</v>
      </c>
      <c r="E494" s="282" t="str">
        <f t="shared" si="8"/>
        <v/>
      </c>
    </row>
    <row r="495" ht="36" customHeight="1" spans="1:5">
      <c r="A495" s="400" t="s">
        <v>936</v>
      </c>
      <c r="B495" s="278" t="s">
        <v>937</v>
      </c>
      <c r="C495" s="281">
        <v>0</v>
      </c>
      <c r="D495" s="281">
        <v>0</v>
      </c>
      <c r="E495" s="282" t="str">
        <f t="shared" si="8"/>
        <v/>
      </c>
    </row>
    <row r="496" ht="36" customHeight="1" spans="1:5">
      <c r="A496" s="400" t="s">
        <v>938</v>
      </c>
      <c r="B496" s="278" t="s">
        <v>939</v>
      </c>
      <c r="C496" s="281">
        <v>150</v>
      </c>
      <c r="D496" s="281">
        <v>260</v>
      </c>
      <c r="E496" s="282">
        <f t="shared" si="8"/>
        <v>0.733</v>
      </c>
    </row>
    <row r="497" ht="36" customHeight="1" spans="1:5">
      <c r="A497" s="399" t="s">
        <v>940</v>
      </c>
      <c r="B497" s="275" t="s">
        <v>941</v>
      </c>
      <c r="C497" s="285">
        <v>0</v>
      </c>
      <c r="D497" s="285">
        <v>30</v>
      </c>
      <c r="E497" s="286" t="str">
        <f t="shared" si="8"/>
        <v/>
      </c>
    </row>
    <row r="498" ht="36" customHeight="1" spans="1:5">
      <c r="A498" s="400" t="s">
        <v>942</v>
      </c>
      <c r="B498" s="278" t="s">
        <v>137</v>
      </c>
      <c r="C498" s="281">
        <v>0</v>
      </c>
      <c r="D498" s="281">
        <v>0</v>
      </c>
      <c r="E498" s="282" t="str">
        <f t="shared" si="8"/>
        <v/>
      </c>
    </row>
    <row r="499" ht="36" customHeight="1" spans="1:5">
      <c r="A499" s="400" t="s">
        <v>943</v>
      </c>
      <c r="B499" s="278" t="s">
        <v>139</v>
      </c>
      <c r="C499" s="281">
        <v>0</v>
      </c>
      <c r="D499" s="281">
        <v>0</v>
      </c>
      <c r="E499" s="282" t="str">
        <f t="shared" si="8"/>
        <v/>
      </c>
    </row>
    <row r="500" ht="36" customHeight="1" spans="1:5">
      <c r="A500" s="400" t="s">
        <v>944</v>
      </c>
      <c r="B500" s="278" t="s">
        <v>141</v>
      </c>
      <c r="C500" s="281">
        <v>0</v>
      </c>
      <c r="D500" s="281">
        <v>0</v>
      </c>
      <c r="E500" s="282" t="str">
        <f t="shared" si="8"/>
        <v/>
      </c>
    </row>
    <row r="501" ht="36" customHeight="1" spans="1:5">
      <c r="A501" s="400" t="s">
        <v>945</v>
      </c>
      <c r="B501" s="278" t="s">
        <v>946</v>
      </c>
      <c r="C501" s="281">
        <v>0</v>
      </c>
      <c r="D501" s="281">
        <v>0</v>
      </c>
      <c r="E501" s="282" t="str">
        <f t="shared" si="8"/>
        <v/>
      </c>
    </row>
    <row r="502" ht="36" customHeight="1" spans="1:5">
      <c r="A502" s="400" t="s">
        <v>947</v>
      </c>
      <c r="B502" s="278" t="s">
        <v>948</v>
      </c>
      <c r="C502" s="281">
        <v>0</v>
      </c>
      <c r="D502" s="281">
        <v>0</v>
      </c>
      <c r="E502" s="282" t="str">
        <f t="shared" si="8"/>
        <v/>
      </c>
    </row>
    <row r="503" ht="36" customHeight="1" spans="1:5">
      <c r="A503" s="400" t="s">
        <v>949</v>
      </c>
      <c r="B503" s="278" t="s">
        <v>950</v>
      </c>
      <c r="C503" s="281">
        <v>0</v>
      </c>
      <c r="D503" s="281">
        <v>0</v>
      </c>
      <c r="E503" s="282" t="str">
        <f t="shared" si="8"/>
        <v/>
      </c>
    </row>
    <row r="504" ht="36" customHeight="1" spans="1:5">
      <c r="A504" s="400" t="s">
        <v>951</v>
      </c>
      <c r="B504" s="278" t="s">
        <v>952</v>
      </c>
      <c r="C504" s="281">
        <v>0</v>
      </c>
      <c r="D504" s="281">
        <v>30</v>
      </c>
      <c r="E504" s="282" t="str">
        <f t="shared" si="8"/>
        <v/>
      </c>
    </row>
    <row r="505" ht="36" customHeight="1" spans="1:5">
      <c r="A505" s="399" t="s">
        <v>953</v>
      </c>
      <c r="B505" s="275" t="s">
        <v>954</v>
      </c>
      <c r="C505" s="285">
        <v>0</v>
      </c>
      <c r="D505" s="285">
        <v>360</v>
      </c>
      <c r="E505" s="286" t="str">
        <f t="shared" si="8"/>
        <v/>
      </c>
    </row>
    <row r="506" ht="36" customHeight="1" spans="1:5">
      <c r="A506" s="400" t="s">
        <v>955</v>
      </c>
      <c r="B506" s="278" t="s">
        <v>137</v>
      </c>
      <c r="C506" s="281">
        <v>0</v>
      </c>
      <c r="D506" s="281">
        <v>0</v>
      </c>
      <c r="E506" s="282" t="str">
        <f t="shared" si="8"/>
        <v/>
      </c>
    </row>
    <row r="507" ht="36" customHeight="1" spans="1:5">
      <c r="A507" s="400" t="s">
        <v>956</v>
      </c>
      <c r="B507" s="278" t="s">
        <v>139</v>
      </c>
      <c r="C507" s="281">
        <v>0</v>
      </c>
      <c r="D507" s="281">
        <v>0</v>
      </c>
      <c r="E507" s="282" t="str">
        <f t="shared" si="8"/>
        <v/>
      </c>
    </row>
    <row r="508" ht="36" customHeight="1" spans="1:5">
      <c r="A508" s="400" t="s">
        <v>957</v>
      </c>
      <c r="B508" s="278" t="s">
        <v>141</v>
      </c>
      <c r="C508" s="281">
        <v>0</v>
      </c>
      <c r="D508" s="281">
        <v>0</v>
      </c>
      <c r="E508" s="282" t="str">
        <f t="shared" si="8"/>
        <v/>
      </c>
    </row>
    <row r="509" ht="36" customHeight="1" spans="1:5">
      <c r="A509" s="400" t="s">
        <v>958</v>
      </c>
      <c r="B509" s="278" t="s">
        <v>959</v>
      </c>
      <c r="C509" s="281">
        <v>0</v>
      </c>
      <c r="D509" s="281">
        <v>0</v>
      </c>
      <c r="E509" s="282" t="str">
        <f t="shared" si="8"/>
        <v/>
      </c>
    </row>
    <row r="510" ht="36" customHeight="1" spans="1:5">
      <c r="A510" s="400" t="s">
        <v>960</v>
      </c>
      <c r="B510" s="278" t="s">
        <v>961</v>
      </c>
      <c r="C510" s="281">
        <v>0</v>
      </c>
      <c r="D510" s="281">
        <v>0</v>
      </c>
      <c r="E510" s="282" t="str">
        <f t="shared" si="8"/>
        <v/>
      </c>
    </row>
    <row r="511" ht="36" customHeight="1" spans="1:5">
      <c r="A511" s="400" t="s">
        <v>962</v>
      </c>
      <c r="B511" s="278" t="s">
        <v>963</v>
      </c>
      <c r="C511" s="281">
        <v>0</v>
      </c>
      <c r="D511" s="281">
        <v>0</v>
      </c>
      <c r="E511" s="282" t="str">
        <f t="shared" si="8"/>
        <v/>
      </c>
    </row>
    <row r="512" ht="36" customHeight="1" spans="1:5">
      <c r="A512" s="400" t="s">
        <v>964</v>
      </c>
      <c r="B512" s="278" t="s">
        <v>965</v>
      </c>
      <c r="C512" s="281">
        <v>0</v>
      </c>
      <c r="D512" s="281">
        <v>360</v>
      </c>
      <c r="E512" s="282" t="str">
        <f t="shared" si="8"/>
        <v/>
      </c>
    </row>
    <row r="513" ht="36" customHeight="1" spans="1:5">
      <c r="A513" s="400" t="s">
        <v>966</v>
      </c>
      <c r="B513" s="278" t="s">
        <v>967</v>
      </c>
      <c r="C513" s="281">
        <v>0</v>
      </c>
      <c r="D513" s="281">
        <v>0</v>
      </c>
      <c r="E513" s="282" t="str">
        <f t="shared" si="8"/>
        <v/>
      </c>
    </row>
    <row r="514" ht="36" customHeight="1" spans="1:5">
      <c r="A514" s="400" t="s">
        <v>968</v>
      </c>
      <c r="B514" s="278" t="s">
        <v>969</v>
      </c>
      <c r="C514" s="281">
        <v>0</v>
      </c>
      <c r="D514" s="281">
        <v>0</v>
      </c>
      <c r="E514" s="282" t="str">
        <f t="shared" si="8"/>
        <v/>
      </c>
    </row>
    <row r="515" ht="36" customHeight="1" spans="1:5">
      <c r="A515" s="400" t="s">
        <v>970</v>
      </c>
      <c r="B515" s="278" t="s">
        <v>971</v>
      </c>
      <c r="C515" s="281">
        <v>0</v>
      </c>
      <c r="D515" s="281">
        <v>0</v>
      </c>
      <c r="E515" s="282" t="str">
        <f t="shared" si="8"/>
        <v/>
      </c>
    </row>
    <row r="516" ht="36" customHeight="1" spans="1:5">
      <c r="A516" s="399" t="s">
        <v>972</v>
      </c>
      <c r="B516" s="275" t="s">
        <v>973</v>
      </c>
      <c r="C516" s="285">
        <v>165</v>
      </c>
      <c r="D516" s="285">
        <v>10</v>
      </c>
      <c r="E516" s="286">
        <f t="shared" si="8"/>
        <v>-0.939</v>
      </c>
    </row>
    <row r="517" ht="36" customHeight="1" spans="1:5">
      <c r="A517" s="400" t="s">
        <v>974</v>
      </c>
      <c r="B517" s="278" t="s">
        <v>137</v>
      </c>
      <c r="C517" s="281">
        <v>0</v>
      </c>
      <c r="D517" s="281">
        <v>0</v>
      </c>
      <c r="E517" s="282" t="str">
        <f t="shared" si="8"/>
        <v/>
      </c>
    </row>
    <row r="518" ht="36" customHeight="1" spans="1:5">
      <c r="A518" s="400" t="s">
        <v>975</v>
      </c>
      <c r="B518" s="278" t="s">
        <v>139</v>
      </c>
      <c r="C518" s="281">
        <v>0</v>
      </c>
      <c r="D518" s="281">
        <v>0</v>
      </c>
      <c r="E518" s="282" t="str">
        <f t="shared" si="8"/>
        <v/>
      </c>
    </row>
    <row r="519" ht="36" customHeight="1" spans="1:5">
      <c r="A519" s="400" t="s">
        <v>976</v>
      </c>
      <c r="B519" s="278" t="s">
        <v>141</v>
      </c>
      <c r="C519" s="281">
        <v>0</v>
      </c>
      <c r="D519" s="281">
        <v>0</v>
      </c>
      <c r="E519" s="282" t="str">
        <f t="shared" si="8"/>
        <v/>
      </c>
    </row>
    <row r="520" ht="36" customHeight="1" spans="1:5">
      <c r="A520" s="400" t="s">
        <v>977</v>
      </c>
      <c r="B520" s="278" t="s">
        <v>978</v>
      </c>
      <c r="C520" s="281">
        <v>0</v>
      </c>
      <c r="D520" s="281">
        <v>0</v>
      </c>
      <c r="E520" s="282" t="str">
        <f t="shared" si="8"/>
        <v/>
      </c>
    </row>
    <row r="521" ht="36" customHeight="1" spans="1:5">
      <c r="A521" s="400" t="s">
        <v>979</v>
      </c>
      <c r="B521" s="278" t="s">
        <v>980</v>
      </c>
      <c r="C521" s="281">
        <v>165</v>
      </c>
      <c r="D521" s="281">
        <v>0</v>
      </c>
      <c r="E521" s="282">
        <f t="shared" si="8"/>
        <v>-1</v>
      </c>
    </row>
    <row r="522" ht="36" customHeight="1" spans="1:5">
      <c r="A522" s="400" t="s">
        <v>981</v>
      </c>
      <c r="B522" s="278" t="s">
        <v>982</v>
      </c>
      <c r="C522" s="281">
        <v>0</v>
      </c>
      <c r="D522" s="281">
        <v>0</v>
      </c>
      <c r="E522" s="282" t="str">
        <f t="shared" si="8"/>
        <v/>
      </c>
    </row>
    <row r="523" ht="36" customHeight="1" spans="1:5">
      <c r="A523" s="400" t="s">
        <v>983</v>
      </c>
      <c r="B523" s="278" t="s">
        <v>984</v>
      </c>
      <c r="C523" s="281">
        <v>0</v>
      </c>
      <c r="D523" s="281">
        <v>10</v>
      </c>
      <c r="E523" s="282" t="str">
        <f t="shared" si="8"/>
        <v/>
      </c>
    </row>
    <row r="524" ht="36" customHeight="1" spans="1:5">
      <c r="A524" s="400" t="s">
        <v>985</v>
      </c>
      <c r="B524" s="278" t="s">
        <v>986</v>
      </c>
      <c r="C524" s="281">
        <v>0</v>
      </c>
      <c r="D524" s="281">
        <v>0</v>
      </c>
      <c r="E524" s="282" t="str">
        <f t="shared" si="8"/>
        <v/>
      </c>
    </row>
    <row r="525" ht="36" customHeight="1" spans="1:5">
      <c r="A525" s="399" t="s">
        <v>987</v>
      </c>
      <c r="B525" s="275" t="s">
        <v>988</v>
      </c>
      <c r="C525" s="285">
        <v>108</v>
      </c>
      <c r="D525" s="285">
        <v>565</v>
      </c>
      <c r="E525" s="286">
        <f t="shared" si="8"/>
        <v>4.231</v>
      </c>
    </row>
    <row r="526" ht="36" customHeight="1" spans="1:5">
      <c r="A526" s="400" t="s">
        <v>989</v>
      </c>
      <c r="B526" s="278" t="s">
        <v>137</v>
      </c>
      <c r="C526" s="281">
        <v>0</v>
      </c>
      <c r="D526" s="281">
        <v>370</v>
      </c>
      <c r="E526" s="282" t="str">
        <f t="shared" si="8"/>
        <v/>
      </c>
    </row>
    <row r="527" ht="36" customHeight="1" spans="1:5">
      <c r="A527" s="400" t="s">
        <v>990</v>
      </c>
      <c r="B527" s="278" t="s">
        <v>139</v>
      </c>
      <c r="C527" s="281">
        <v>0</v>
      </c>
      <c r="D527" s="281">
        <v>0</v>
      </c>
      <c r="E527" s="282" t="str">
        <f t="shared" si="8"/>
        <v/>
      </c>
    </row>
    <row r="528" ht="36" customHeight="1" spans="1:5">
      <c r="A528" s="400" t="s">
        <v>991</v>
      </c>
      <c r="B528" s="278" t="s">
        <v>141</v>
      </c>
      <c r="C528" s="281">
        <v>0</v>
      </c>
      <c r="D528" s="281">
        <v>0</v>
      </c>
      <c r="E528" s="282" t="str">
        <f t="shared" si="8"/>
        <v/>
      </c>
    </row>
    <row r="529" ht="36" customHeight="1" spans="1:5">
      <c r="A529" s="400" t="s">
        <v>992</v>
      </c>
      <c r="B529" s="278" t="s">
        <v>993</v>
      </c>
      <c r="C529" s="281">
        <v>0</v>
      </c>
      <c r="D529" s="281">
        <v>0</v>
      </c>
      <c r="E529" s="282" t="str">
        <f t="shared" si="8"/>
        <v/>
      </c>
    </row>
    <row r="530" ht="36" customHeight="1" spans="1:5">
      <c r="A530" s="400" t="s">
        <v>994</v>
      </c>
      <c r="B530" s="278" t="s">
        <v>995</v>
      </c>
      <c r="C530" s="281">
        <v>8</v>
      </c>
      <c r="D530" s="281">
        <v>40</v>
      </c>
      <c r="E530" s="282">
        <f t="shared" si="8"/>
        <v>4</v>
      </c>
    </row>
    <row r="531" ht="36" customHeight="1" spans="1:5">
      <c r="A531" s="400" t="s">
        <v>996</v>
      </c>
      <c r="B531" s="278" t="s">
        <v>997</v>
      </c>
      <c r="C531" s="281">
        <v>0</v>
      </c>
      <c r="D531" s="281">
        <v>0</v>
      </c>
      <c r="E531" s="282" t="str">
        <f t="shared" si="8"/>
        <v/>
      </c>
    </row>
    <row r="532" ht="36" customHeight="1" spans="1:5">
      <c r="A532" s="411" t="s">
        <v>998</v>
      </c>
      <c r="B532" s="278" t="s">
        <v>999</v>
      </c>
      <c r="C532" s="281">
        <v>0</v>
      </c>
      <c r="D532" s="281">
        <v>0</v>
      </c>
      <c r="E532" s="282" t="str">
        <f t="shared" si="8"/>
        <v/>
      </c>
    </row>
    <row r="533" ht="36" customHeight="1" spans="1:5">
      <c r="A533" s="411" t="s">
        <v>1000</v>
      </c>
      <c r="B533" s="278" t="s">
        <v>1001</v>
      </c>
      <c r="C533" s="281">
        <v>0</v>
      </c>
      <c r="D533" s="281">
        <v>0</v>
      </c>
      <c r="E533" s="282" t="str">
        <f t="shared" si="8"/>
        <v/>
      </c>
    </row>
    <row r="534" ht="36" customHeight="1" spans="1:5">
      <c r="A534" s="400" t="s">
        <v>1002</v>
      </c>
      <c r="B534" s="278" t="s">
        <v>1003</v>
      </c>
      <c r="C534" s="281">
        <v>100</v>
      </c>
      <c r="D534" s="281">
        <v>155</v>
      </c>
      <c r="E534" s="282">
        <f t="shared" si="8"/>
        <v>0.55</v>
      </c>
    </row>
    <row r="535" ht="36" customHeight="1" spans="1:5">
      <c r="A535" s="399" t="s">
        <v>1004</v>
      </c>
      <c r="B535" s="275" t="s">
        <v>1005</v>
      </c>
      <c r="C535" s="285">
        <v>210</v>
      </c>
      <c r="D535" s="285">
        <v>800</v>
      </c>
      <c r="E535" s="286">
        <f t="shared" si="8"/>
        <v>2.81</v>
      </c>
    </row>
    <row r="536" ht="36" customHeight="1" spans="1:5">
      <c r="A536" s="400" t="s">
        <v>1006</v>
      </c>
      <c r="B536" s="278" t="s">
        <v>1007</v>
      </c>
      <c r="C536" s="281">
        <v>0</v>
      </c>
      <c r="D536" s="281">
        <v>0</v>
      </c>
      <c r="E536" s="282" t="str">
        <f t="shared" si="8"/>
        <v/>
      </c>
    </row>
    <row r="537" ht="36" customHeight="1" spans="1:5">
      <c r="A537" s="400" t="s">
        <v>1008</v>
      </c>
      <c r="B537" s="278" t="s">
        <v>1009</v>
      </c>
      <c r="C537" s="281">
        <v>40</v>
      </c>
      <c r="D537" s="281">
        <v>0</v>
      </c>
      <c r="E537" s="282">
        <f t="shared" si="8"/>
        <v>-1</v>
      </c>
    </row>
    <row r="538" ht="36" customHeight="1" spans="1:5">
      <c r="A538" s="400" t="s">
        <v>1010</v>
      </c>
      <c r="B538" s="278" t="s">
        <v>1011</v>
      </c>
      <c r="C538" s="281">
        <v>170</v>
      </c>
      <c r="D538" s="281">
        <v>800</v>
      </c>
      <c r="E538" s="282">
        <f t="shared" si="8"/>
        <v>3.706</v>
      </c>
    </row>
    <row r="539" ht="36" customHeight="1" spans="1:5">
      <c r="A539" s="403" t="s">
        <v>1012</v>
      </c>
      <c r="B539" s="404" t="s">
        <v>517</v>
      </c>
      <c r="C539" s="405"/>
      <c r="D539" s="405"/>
      <c r="E539" s="286" t="str">
        <f t="shared" si="8"/>
        <v/>
      </c>
    </row>
    <row r="540" ht="36" customHeight="1" spans="1:5">
      <c r="A540" s="399" t="s">
        <v>82</v>
      </c>
      <c r="B540" s="275" t="s">
        <v>83</v>
      </c>
      <c r="C540" s="285">
        <v>55565</v>
      </c>
      <c r="D540" s="285">
        <v>66793</v>
      </c>
      <c r="E540" s="286">
        <f t="shared" si="8"/>
        <v>0.202</v>
      </c>
    </row>
    <row r="541" ht="36" customHeight="1" spans="1:5">
      <c r="A541" s="399" t="s">
        <v>1013</v>
      </c>
      <c r="B541" s="275" t="s">
        <v>1014</v>
      </c>
      <c r="C541" s="285">
        <v>2360</v>
      </c>
      <c r="D541" s="285">
        <v>1860</v>
      </c>
      <c r="E541" s="286">
        <f t="shared" si="8"/>
        <v>-0.212</v>
      </c>
    </row>
    <row r="542" ht="36" customHeight="1" spans="1:5">
      <c r="A542" s="400" t="s">
        <v>1015</v>
      </c>
      <c r="B542" s="278" t="s">
        <v>137</v>
      </c>
      <c r="C542" s="281">
        <v>600</v>
      </c>
      <c r="D542" s="281">
        <v>550</v>
      </c>
      <c r="E542" s="282">
        <f t="shared" si="8"/>
        <v>-0.083</v>
      </c>
    </row>
    <row r="543" ht="36" customHeight="1" spans="1:5">
      <c r="A543" s="400" t="s">
        <v>1016</v>
      </c>
      <c r="B543" s="278" t="s">
        <v>139</v>
      </c>
      <c r="C543" s="281">
        <v>720</v>
      </c>
      <c r="D543" s="281">
        <v>610</v>
      </c>
      <c r="E543" s="282">
        <f t="shared" si="8"/>
        <v>-0.153</v>
      </c>
    </row>
    <row r="544" ht="36" customHeight="1" spans="1:5">
      <c r="A544" s="400" t="s">
        <v>1017</v>
      </c>
      <c r="B544" s="278" t="s">
        <v>141</v>
      </c>
      <c r="C544" s="281">
        <v>0</v>
      </c>
      <c r="D544" s="281">
        <v>0</v>
      </c>
      <c r="E544" s="282" t="str">
        <f t="shared" si="8"/>
        <v/>
      </c>
    </row>
    <row r="545" ht="36" customHeight="1" spans="1:5">
      <c r="A545" s="400" t="s">
        <v>1018</v>
      </c>
      <c r="B545" s="278" t="s">
        <v>1019</v>
      </c>
      <c r="C545" s="281">
        <v>10</v>
      </c>
      <c r="D545" s="281">
        <v>0</v>
      </c>
      <c r="E545" s="282">
        <f t="shared" si="8"/>
        <v>-1</v>
      </c>
    </row>
    <row r="546" ht="36" customHeight="1" spans="1:5">
      <c r="A546" s="400" t="s">
        <v>1020</v>
      </c>
      <c r="B546" s="278" t="s">
        <v>1021</v>
      </c>
      <c r="C546" s="281">
        <v>0</v>
      </c>
      <c r="D546" s="281">
        <v>0</v>
      </c>
      <c r="E546" s="282" t="str">
        <f t="shared" si="8"/>
        <v/>
      </c>
    </row>
    <row r="547" ht="36" customHeight="1" spans="1:5">
      <c r="A547" s="400" t="s">
        <v>1022</v>
      </c>
      <c r="B547" s="278" t="s">
        <v>1023</v>
      </c>
      <c r="C547" s="281">
        <v>0</v>
      </c>
      <c r="D547" s="281">
        <v>0</v>
      </c>
      <c r="E547" s="282" t="str">
        <f t="shared" si="8"/>
        <v/>
      </c>
    </row>
    <row r="548" ht="36" customHeight="1" spans="1:5">
      <c r="A548" s="400" t="s">
        <v>1024</v>
      </c>
      <c r="B548" s="278" t="s">
        <v>1025</v>
      </c>
      <c r="C548" s="281">
        <v>0</v>
      </c>
      <c r="D548" s="281">
        <v>0</v>
      </c>
      <c r="E548" s="282" t="str">
        <f t="shared" si="8"/>
        <v/>
      </c>
    </row>
    <row r="549" ht="36" customHeight="1" spans="1:5">
      <c r="A549" s="400" t="s">
        <v>1026</v>
      </c>
      <c r="B549" s="278" t="s">
        <v>238</v>
      </c>
      <c r="C549" s="281">
        <v>0</v>
      </c>
      <c r="D549" s="281">
        <v>0</v>
      </c>
      <c r="E549" s="282" t="str">
        <f t="shared" ref="E549:E612" si="9">IF(C549&gt;0,D549/C549-1,IF(C549&lt;0,-(D549/C549-1),""))</f>
        <v/>
      </c>
    </row>
    <row r="550" ht="36" customHeight="1" spans="1:5">
      <c r="A550" s="400" t="s">
        <v>1027</v>
      </c>
      <c r="B550" s="278" t="s">
        <v>1028</v>
      </c>
      <c r="C550" s="281">
        <v>820</v>
      </c>
      <c r="D550" s="281">
        <v>550</v>
      </c>
      <c r="E550" s="282">
        <f t="shared" si="9"/>
        <v>-0.329</v>
      </c>
    </row>
    <row r="551" ht="36" customHeight="1" spans="1:5">
      <c r="A551" s="400" t="s">
        <v>1029</v>
      </c>
      <c r="B551" s="278" t="s">
        <v>1030</v>
      </c>
      <c r="C551" s="281">
        <v>0</v>
      </c>
      <c r="D551" s="281">
        <v>0</v>
      </c>
      <c r="E551" s="282" t="str">
        <f t="shared" si="9"/>
        <v/>
      </c>
    </row>
    <row r="552" ht="36" customHeight="1" spans="1:5">
      <c r="A552" s="400" t="s">
        <v>1031</v>
      </c>
      <c r="B552" s="278" t="s">
        <v>1032</v>
      </c>
      <c r="C552" s="281">
        <v>210</v>
      </c>
      <c r="D552" s="281">
        <v>150</v>
      </c>
      <c r="E552" s="282">
        <f t="shared" si="9"/>
        <v>-0.286</v>
      </c>
    </row>
    <row r="553" ht="36" customHeight="1" spans="1:5">
      <c r="A553" s="400" t="s">
        <v>1033</v>
      </c>
      <c r="B553" s="278" t="s">
        <v>1034</v>
      </c>
      <c r="C553" s="281">
        <v>0</v>
      </c>
      <c r="D553" s="281">
        <v>0</v>
      </c>
      <c r="E553" s="282" t="str">
        <f t="shared" si="9"/>
        <v/>
      </c>
    </row>
    <row r="554" ht="36" customHeight="1" spans="1:5">
      <c r="A554" s="402">
        <v>2080113</v>
      </c>
      <c r="B554" s="410" t="s">
        <v>304</v>
      </c>
      <c r="C554" s="281">
        <v>0</v>
      </c>
      <c r="D554" s="281">
        <v>0</v>
      </c>
      <c r="E554" s="282" t="str">
        <f t="shared" si="9"/>
        <v/>
      </c>
    </row>
    <row r="555" ht="36" customHeight="1" spans="1:5">
      <c r="A555" s="402">
        <v>2080114</v>
      </c>
      <c r="B555" s="410" t="s">
        <v>306</v>
      </c>
      <c r="C555" s="281">
        <v>0</v>
      </c>
      <c r="D555" s="281">
        <v>0</v>
      </c>
      <c r="E555" s="282" t="str">
        <f t="shared" si="9"/>
        <v/>
      </c>
    </row>
    <row r="556" ht="36" customHeight="1" spans="1:5">
      <c r="A556" s="402">
        <v>2080115</v>
      </c>
      <c r="B556" s="410" t="s">
        <v>308</v>
      </c>
      <c r="C556" s="281">
        <v>0</v>
      </c>
      <c r="D556" s="281">
        <v>0</v>
      </c>
      <c r="E556" s="282" t="str">
        <f t="shared" si="9"/>
        <v/>
      </c>
    </row>
    <row r="557" ht="36" customHeight="1" spans="1:5">
      <c r="A557" s="402">
        <v>2080116</v>
      </c>
      <c r="B557" s="410" t="s">
        <v>310</v>
      </c>
      <c r="C557" s="281">
        <v>0</v>
      </c>
      <c r="D557" s="281">
        <v>0</v>
      </c>
      <c r="E557" s="282" t="str">
        <f t="shared" si="9"/>
        <v/>
      </c>
    </row>
    <row r="558" ht="36" customHeight="1" spans="1:5">
      <c r="A558" s="402">
        <v>2080150</v>
      </c>
      <c r="B558" s="410" t="s">
        <v>155</v>
      </c>
      <c r="C558" s="281">
        <v>0</v>
      </c>
      <c r="D558" s="281">
        <v>0</v>
      </c>
      <c r="E558" s="282" t="str">
        <f t="shared" si="9"/>
        <v/>
      </c>
    </row>
    <row r="559" ht="36" customHeight="1" spans="1:5">
      <c r="A559" s="400" t="s">
        <v>1035</v>
      </c>
      <c r="B559" s="278" t="s">
        <v>1036</v>
      </c>
      <c r="C559" s="281">
        <v>0</v>
      </c>
      <c r="D559" s="281">
        <v>0</v>
      </c>
      <c r="E559" s="282" t="str">
        <f t="shared" si="9"/>
        <v/>
      </c>
    </row>
    <row r="560" ht="36" customHeight="1" spans="1:5">
      <c r="A560" s="399" t="s">
        <v>1037</v>
      </c>
      <c r="B560" s="275" t="s">
        <v>1038</v>
      </c>
      <c r="C560" s="285">
        <v>2265</v>
      </c>
      <c r="D560" s="285">
        <v>1120</v>
      </c>
      <c r="E560" s="286">
        <f t="shared" si="9"/>
        <v>-0.506</v>
      </c>
    </row>
    <row r="561" ht="36" customHeight="1" spans="1:5">
      <c r="A561" s="400" t="s">
        <v>1039</v>
      </c>
      <c r="B561" s="278" t="s">
        <v>137</v>
      </c>
      <c r="C561" s="281">
        <v>750</v>
      </c>
      <c r="D561" s="281">
        <v>430</v>
      </c>
      <c r="E561" s="282">
        <f t="shared" si="9"/>
        <v>-0.427</v>
      </c>
    </row>
    <row r="562" ht="36" customHeight="1" spans="1:5">
      <c r="A562" s="400" t="s">
        <v>1040</v>
      </c>
      <c r="B562" s="278" t="s">
        <v>139</v>
      </c>
      <c r="C562" s="281">
        <v>750</v>
      </c>
      <c r="D562" s="281">
        <v>140</v>
      </c>
      <c r="E562" s="282">
        <f t="shared" si="9"/>
        <v>-0.813</v>
      </c>
    </row>
    <row r="563" ht="36" customHeight="1" spans="1:5">
      <c r="A563" s="400" t="s">
        <v>1041</v>
      </c>
      <c r="B563" s="278" t="s">
        <v>141</v>
      </c>
      <c r="C563" s="281">
        <v>15</v>
      </c>
      <c r="D563" s="281">
        <v>0</v>
      </c>
      <c r="E563" s="282">
        <f t="shared" si="9"/>
        <v>-1</v>
      </c>
    </row>
    <row r="564" ht="36" customHeight="1" spans="1:5">
      <c r="A564" s="400" t="s">
        <v>1042</v>
      </c>
      <c r="B564" s="278" t="s">
        <v>1043</v>
      </c>
      <c r="C564" s="281">
        <v>0</v>
      </c>
      <c r="D564" s="281">
        <v>0</v>
      </c>
      <c r="E564" s="282" t="str">
        <f t="shared" si="9"/>
        <v/>
      </c>
    </row>
    <row r="565" ht="36" customHeight="1" spans="1:5">
      <c r="A565" s="400" t="s">
        <v>1044</v>
      </c>
      <c r="B565" s="278" t="s">
        <v>1045</v>
      </c>
      <c r="C565" s="281">
        <v>0</v>
      </c>
      <c r="D565" s="281">
        <v>0</v>
      </c>
      <c r="E565" s="282" t="str">
        <f t="shared" si="9"/>
        <v/>
      </c>
    </row>
    <row r="566" ht="36" customHeight="1" spans="1:5">
      <c r="A566" s="400" t="s">
        <v>1046</v>
      </c>
      <c r="B566" s="278" t="s">
        <v>1047</v>
      </c>
      <c r="C566" s="281">
        <v>50</v>
      </c>
      <c r="D566" s="281">
        <v>350</v>
      </c>
      <c r="E566" s="282">
        <f t="shared" si="9"/>
        <v>6</v>
      </c>
    </row>
    <row r="567" ht="36" customHeight="1" spans="1:5">
      <c r="A567" s="400" t="s">
        <v>1048</v>
      </c>
      <c r="B567" s="278" t="s">
        <v>1049</v>
      </c>
      <c r="C567" s="281">
        <v>700</v>
      </c>
      <c r="D567" s="281">
        <v>200</v>
      </c>
      <c r="E567" s="282">
        <f t="shared" si="9"/>
        <v>-0.714</v>
      </c>
    </row>
    <row r="568" ht="36" customHeight="1" spans="1:5">
      <c r="A568" s="399" t="s">
        <v>1050</v>
      </c>
      <c r="B568" s="275" t="s">
        <v>1051</v>
      </c>
      <c r="C568" s="285">
        <v>0</v>
      </c>
      <c r="D568" s="285">
        <v>0</v>
      </c>
      <c r="E568" s="286" t="str">
        <f t="shared" si="9"/>
        <v/>
      </c>
    </row>
    <row r="569" ht="36" customHeight="1" spans="1:5">
      <c r="A569" s="400" t="s">
        <v>1052</v>
      </c>
      <c r="B569" s="278" t="s">
        <v>1053</v>
      </c>
      <c r="C569" s="281">
        <v>0</v>
      </c>
      <c r="D569" s="281">
        <v>0</v>
      </c>
      <c r="E569" s="282" t="str">
        <f t="shared" si="9"/>
        <v/>
      </c>
    </row>
    <row r="570" ht="36" customHeight="1" spans="1:5">
      <c r="A570" s="399" t="s">
        <v>1054</v>
      </c>
      <c r="B570" s="275" t="s">
        <v>1055</v>
      </c>
      <c r="C570" s="285">
        <v>27250</v>
      </c>
      <c r="D570" s="285">
        <v>31100</v>
      </c>
      <c r="E570" s="286">
        <f t="shared" si="9"/>
        <v>0.141</v>
      </c>
    </row>
    <row r="571" ht="36" customHeight="1" spans="1:5">
      <c r="A571" s="400" t="s">
        <v>1056</v>
      </c>
      <c r="B571" s="278" t="s">
        <v>1057</v>
      </c>
      <c r="C571" s="281">
        <v>4500</v>
      </c>
      <c r="D571" s="281">
        <v>3000</v>
      </c>
      <c r="E571" s="282">
        <f t="shared" si="9"/>
        <v>-0.333</v>
      </c>
    </row>
    <row r="572" ht="36" customHeight="1" spans="1:5">
      <c r="A572" s="400" t="s">
        <v>1058</v>
      </c>
      <c r="B572" s="278" t="s">
        <v>1059</v>
      </c>
      <c r="C572" s="281">
        <v>8560</v>
      </c>
      <c r="D572" s="281">
        <v>8100</v>
      </c>
      <c r="E572" s="282">
        <f t="shared" si="9"/>
        <v>-0.054</v>
      </c>
    </row>
    <row r="573" ht="36" customHeight="1" spans="1:5">
      <c r="A573" s="400" t="s">
        <v>1060</v>
      </c>
      <c r="B573" s="278" t="s">
        <v>1061</v>
      </c>
      <c r="C573" s="281">
        <v>90</v>
      </c>
      <c r="D573" s="281">
        <v>0</v>
      </c>
      <c r="E573" s="282">
        <f t="shared" si="9"/>
        <v>-1</v>
      </c>
    </row>
    <row r="574" ht="36" customHeight="1" spans="1:5">
      <c r="A574" s="400" t="s">
        <v>1062</v>
      </c>
      <c r="B574" s="278" t="s">
        <v>1063</v>
      </c>
      <c r="C574" s="281">
        <v>12500</v>
      </c>
      <c r="D574" s="281">
        <v>15000</v>
      </c>
      <c r="E574" s="282">
        <f t="shared" si="9"/>
        <v>0.2</v>
      </c>
    </row>
    <row r="575" ht="36" customHeight="1" spans="1:5">
      <c r="A575" s="400" t="s">
        <v>1064</v>
      </c>
      <c r="B575" s="278" t="s">
        <v>1065</v>
      </c>
      <c r="C575" s="281">
        <v>600</v>
      </c>
      <c r="D575" s="281">
        <v>4000</v>
      </c>
      <c r="E575" s="282">
        <f t="shared" si="9"/>
        <v>5.667</v>
      </c>
    </row>
    <row r="576" ht="36" customHeight="1" spans="1:5">
      <c r="A576" s="400" t="s">
        <v>1066</v>
      </c>
      <c r="B576" s="278" t="s">
        <v>1067</v>
      </c>
      <c r="C576" s="281">
        <v>950</v>
      </c>
      <c r="D576" s="281">
        <v>1000</v>
      </c>
      <c r="E576" s="282">
        <f t="shared" si="9"/>
        <v>0.053</v>
      </c>
    </row>
    <row r="577" ht="36" customHeight="1" spans="1:5">
      <c r="A577" s="402">
        <v>2080508</v>
      </c>
      <c r="B577" s="410" t="s">
        <v>1068</v>
      </c>
      <c r="C577" s="281">
        <v>0</v>
      </c>
      <c r="D577" s="281">
        <v>0</v>
      </c>
      <c r="E577" s="282" t="str">
        <f t="shared" si="9"/>
        <v/>
      </c>
    </row>
    <row r="578" ht="36" customHeight="1" spans="1:5">
      <c r="A578" s="400" t="s">
        <v>1069</v>
      </c>
      <c r="B578" s="278" t="s">
        <v>1070</v>
      </c>
      <c r="C578" s="281">
        <v>50</v>
      </c>
      <c r="D578" s="281">
        <v>0</v>
      </c>
      <c r="E578" s="282">
        <f t="shared" si="9"/>
        <v>-1</v>
      </c>
    </row>
    <row r="579" ht="36" customHeight="1" spans="1:5">
      <c r="A579" s="399" t="s">
        <v>1071</v>
      </c>
      <c r="B579" s="275" t="s">
        <v>1072</v>
      </c>
      <c r="C579" s="285">
        <v>0</v>
      </c>
      <c r="D579" s="285">
        <v>0</v>
      </c>
      <c r="E579" s="286" t="str">
        <f t="shared" si="9"/>
        <v/>
      </c>
    </row>
    <row r="580" ht="36" customHeight="1" spans="1:5">
      <c r="A580" s="400" t="s">
        <v>1073</v>
      </c>
      <c r="B580" s="278" t="s">
        <v>1074</v>
      </c>
      <c r="C580" s="281">
        <v>0</v>
      </c>
      <c r="D580" s="281">
        <v>0</v>
      </c>
      <c r="E580" s="282" t="str">
        <f t="shared" si="9"/>
        <v/>
      </c>
    </row>
    <row r="581" ht="36" customHeight="1" spans="1:5">
      <c r="A581" s="400" t="s">
        <v>1075</v>
      </c>
      <c r="B581" s="278" t="s">
        <v>1076</v>
      </c>
      <c r="C581" s="281">
        <v>0</v>
      </c>
      <c r="D581" s="281">
        <v>0</v>
      </c>
      <c r="E581" s="282" t="str">
        <f t="shared" si="9"/>
        <v/>
      </c>
    </row>
    <row r="582" ht="36" customHeight="1" spans="1:5">
      <c r="A582" s="400" t="s">
        <v>1077</v>
      </c>
      <c r="B582" s="278" t="s">
        <v>1078</v>
      </c>
      <c r="C582" s="281">
        <v>0</v>
      </c>
      <c r="D582" s="281">
        <v>0</v>
      </c>
      <c r="E582" s="282" t="str">
        <f t="shared" si="9"/>
        <v/>
      </c>
    </row>
    <row r="583" ht="36" customHeight="1" spans="1:5">
      <c r="A583" s="399" t="s">
        <v>1079</v>
      </c>
      <c r="B583" s="275" t="s">
        <v>1080</v>
      </c>
      <c r="C583" s="285">
        <v>1365</v>
      </c>
      <c r="D583" s="285">
        <v>4100</v>
      </c>
      <c r="E583" s="286">
        <f t="shared" si="9"/>
        <v>2.004</v>
      </c>
    </row>
    <row r="584" ht="36" customHeight="1" spans="1:5">
      <c r="A584" s="400" t="s">
        <v>1081</v>
      </c>
      <c r="B584" s="278" t="s">
        <v>1082</v>
      </c>
      <c r="C584" s="281">
        <v>0</v>
      </c>
      <c r="D584" s="281">
        <v>0</v>
      </c>
      <c r="E584" s="282" t="str">
        <f t="shared" si="9"/>
        <v/>
      </c>
    </row>
    <row r="585" ht="36" customHeight="1" spans="1:5">
      <c r="A585" s="400" t="s">
        <v>1083</v>
      </c>
      <c r="B585" s="278" t="s">
        <v>1084</v>
      </c>
      <c r="C585" s="281">
        <v>75</v>
      </c>
      <c r="D585" s="281">
        <v>0</v>
      </c>
      <c r="E585" s="282">
        <f t="shared" si="9"/>
        <v>-1</v>
      </c>
    </row>
    <row r="586" ht="36" customHeight="1" spans="1:5">
      <c r="A586" s="400" t="s">
        <v>1085</v>
      </c>
      <c r="B586" s="278" t="s">
        <v>1086</v>
      </c>
      <c r="C586" s="281">
        <v>160</v>
      </c>
      <c r="D586" s="281">
        <v>0</v>
      </c>
      <c r="E586" s="282">
        <f t="shared" si="9"/>
        <v>-1</v>
      </c>
    </row>
    <row r="587" ht="36" customHeight="1" spans="1:5">
      <c r="A587" s="400" t="s">
        <v>1087</v>
      </c>
      <c r="B587" s="278" t="s">
        <v>1088</v>
      </c>
      <c r="C587" s="281">
        <v>175</v>
      </c>
      <c r="D587" s="281">
        <v>0</v>
      </c>
      <c r="E587" s="282">
        <f t="shared" si="9"/>
        <v>-1</v>
      </c>
    </row>
    <row r="588" ht="36" customHeight="1" spans="1:5">
      <c r="A588" s="400" t="s">
        <v>1089</v>
      </c>
      <c r="B588" s="278" t="s">
        <v>1090</v>
      </c>
      <c r="C588" s="281">
        <v>0</v>
      </c>
      <c r="D588" s="281">
        <v>0</v>
      </c>
      <c r="E588" s="282" t="str">
        <f t="shared" si="9"/>
        <v/>
      </c>
    </row>
    <row r="589" ht="36" customHeight="1" spans="1:5">
      <c r="A589" s="400" t="s">
        <v>1091</v>
      </c>
      <c r="B589" s="278" t="s">
        <v>1092</v>
      </c>
      <c r="C589" s="281">
        <v>5</v>
      </c>
      <c r="D589" s="281">
        <v>0</v>
      </c>
      <c r="E589" s="282">
        <f t="shared" si="9"/>
        <v>-1</v>
      </c>
    </row>
    <row r="590" ht="36" customHeight="1" spans="1:5">
      <c r="A590" s="400" t="s">
        <v>1093</v>
      </c>
      <c r="B590" s="278" t="s">
        <v>1094</v>
      </c>
      <c r="C590" s="281">
        <v>0</v>
      </c>
      <c r="D590" s="281">
        <v>0</v>
      </c>
      <c r="E590" s="282" t="str">
        <f t="shared" si="9"/>
        <v/>
      </c>
    </row>
    <row r="591" ht="36" customHeight="1" spans="1:5">
      <c r="A591" s="400" t="s">
        <v>1095</v>
      </c>
      <c r="B591" s="278" t="s">
        <v>1096</v>
      </c>
      <c r="C591" s="281">
        <v>0</v>
      </c>
      <c r="D591" s="281">
        <v>0</v>
      </c>
      <c r="E591" s="282" t="str">
        <f t="shared" si="9"/>
        <v/>
      </c>
    </row>
    <row r="592" ht="36" customHeight="1" spans="1:5">
      <c r="A592" s="400" t="s">
        <v>1097</v>
      </c>
      <c r="B592" s="278" t="s">
        <v>1098</v>
      </c>
      <c r="C592" s="281">
        <v>950</v>
      </c>
      <c r="D592" s="281">
        <v>4100</v>
      </c>
      <c r="E592" s="282">
        <f t="shared" si="9"/>
        <v>3.316</v>
      </c>
    </row>
    <row r="593" ht="36" customHeight="1" spans="1:5">
      <c r="A593" s="399" t="s">
        <v>1099</v>
      </c>
      <c r="B593" s="275" t="s">
        <v>1100</v>
      </c>
      <c r="C593" s="285">
        <v>2410</v>
      </c>
      <c r="D593" s="285">
        <v>2950</v>
      </c>
      <c r="E593" s="286">
        <f t="shared" si="9"/>
        <v>0.224</v>
      </c>
    </row>
    <row r="594" ht="36" customHeight="1" spans="1:5">
      <c r="A594" s="400" t="s">
        <v>1101</v>
      </c>
      <c r="B594" s="278" t="s">
        <v>1102</v>
      </c>
      <c r="C594" s="281">
        <v>780</v>
      </c>
      <c r="D594" s="281">
        <v>850</v>
      </c>
      <c r="E594" s="282">
        <f t="shared" si="9"/>
        <v>0.09</v>
      </c>
    </row>
    <row r="595" ht="36" customHeight="1" spans="1:5">
      <c r="A595" s="400" t="s">
        <v>1103</v>
      </c>
      <c r="B595" s="278" t="s">
        <v>1104</v>
      </c>
      <c r="C595" s="281">
        <v>300</v>
      </c>
      <c r="D595" s="281">
        <v>550</v>
      </c>
      <c r="E595" s="282">
        <f t="shared" si="9"/>
        <v>0.833</v>
      </c>
    </row>
    <row r="596" ht="36" customHeight="1" spans="1:5">
      <c r="A596" s="400" t="s">
        <v>1105</v>
      </c>
      <c r="B596" s="278" t="s">
        <v>1106</v>
      </c>
      <c r="C596" s="281">
        <v>350</v>
      </c>
      <c r="D596" s="281">
        <v>300</v>
      </c>
      <c r="E596" s="282">
        <f t="shared" si="9"/>
        <v>-0.143</v>
      </c>
    </row>
    <row r="597" s="368" customFormat="1" ht="36" customHeight="1" spans="1:5">
      <c r="A597" s="400" t="s">
        <v>1107</v>
      </c>
      <c r="B597" s="278" t="s">
        <v>1108</v>
      </c>
      <c r="C597" s="281">
        <v>30</v>
      </c>
      <c r="D597" s="281">
        <v>50</v>
      </c>
      <c r="E597" s="282">
        <f t="shared" si="9"/>
        <v>0.667</v>
      </c>
    </row>
    <row r="598" ht="36" customHeight="1" spans="1:5">
      <c r="A598" s="400" t="s">
        <v>1109</v>
      </c>
      <c r="B598" s="278" t="s">
        <v>1110</v>
      </c>
      <c r="C598" s="281">
        <v>0</v>
      </c>
      <c r="D598" s="281">
        <v>0</v>
      </c>
      <c r="E598" s="282" t="str">
        <f t="shared" si="9"/>
        <v/>
      </c>
    </row>
    <row r="599" ht="36" customHeight="1" spans="1:5">
      <c r="A599" s="400" t="s">
        <v>1111</v>
      </c>
      <c r="B599" s="278" t="s">
        <v>1112</v>
      </c>
      <c r="C599" s="281">
        <v>0</v>
      </c>
      <c r="D599" s="281">
        <v>0</v>
      </c>
      <c r="E599" s="282" t="str">
        <f t="shared" si="9"/>
        <v/>
      </c>
    </row>
    <row r="600" ht="36" customHeight="1" spans="1:5">
      <c r="A600" s="400" t="s">
        <v>1113</v>
      </c>
      <c r="B600" s="278" t="s">
        <v>1114</v>
      </c>
      <c r="C600" s="281">
        <v>950</v>
      </c>
      <c r="D600" s="281">
        <v>1200</v>
      </c>
      <c r="E600" s="282">
        <f t="shared" si="9"/>
        <v>0.263</v>
      </c>
    </row>
    <row r="601" ht="36" customHeight="1" spans="1:5">
      <c r="A601" s="399" t="s">
        <v>1115</v>
      </c>
      <c r="B601" s="275" t="s">
        <v>1116</v>
      </c>
      <c r="C601" s="285">
        <v>490</v>
      </c>
      <c r="D601" s="285">
        <v>1080</v>
      </c>
      <c r="E601" s="286">
        <f t="shared" si="9"/>
        <v>1.204</v>
      </c>
    </row>
    <row r="602" s="368" customFormat="1" ht="36" customHeight="1" spans="1:5">
      <c r="A602" s="400" t="s">
        <v>1117</v>
      </c>
      <c r="B602" s="278" t="s">
        <v>1118</v>
      </c>
      <c r="C602" s="281">
        <v>240</v>
      </c>
      <c r="D602" s="281">
        <v>230</v>
      </c>
      <c r="E602" s="282">
        <f t="shared" si="9"/>
        <v>-0.042</v>
      </c>
    </row>
    <row r="603" ht="36" customHeight="1" spans="1:5">
      <c r="A603" s="400" t="s">
        <v>1119</v>
      </c>
      <c r="B603" s="278" t="s">
        <v>1120</v>
      </c>
      <c r="C603" s="281">
        <v>45</v>
      </c>
      <c r="D603" s="281">
        <v>350</v>
      </c>
      <c r="E603" s="282">
        <f t="shared" si="9"/>
        <v>6.778</v>
      </c>
    </row>
    <row r="604" ht="36" customHeight="1" spans="1:5">
      <c r="A604" s="400" t="s">
        <v>1121</v>
      </c>
      <c r="B604" s="278" t="s">
        <v>1122</v>
      </c>
      <c r="C604" s="281">
        <v>40</v>
      </c>
      <c r="D604" s="281">
        <v>0</v>
      </c>
      <c r="E604" s="282">
        <f t="shared" si="9"/>
        <v>-1</v>
      </c>
    </row>
    <row r="605" ht="36" customHeight="1" spans="1:5">
      <c r="A605" s="400" t="s">
        <v>1123</v>
      </c>
      <c r="B605" s="278" t="s">
        <v>1124</v>
      </c>
      <c r="C605" s="281">
        <v>10</v>
      </c>
      <c r="D605" s="281">
        <v>0</v>
      </c>
      <c r="E605" s="282">
        <f t="shared" si="9"/>
        <v>-1</v>
      </c>
    </row>
    <row r="606" ht="36" customHeight="1" spans="1:5">
      <c r="A606" s="400" t="s">
        <v>1125</v>
      </c>
      <c r="B606" s="278" t="s">
        <v>1126</v>
      </c>
      <c r="C606" s="281">
        <v>0</v>
      </c>
      <c r="D606" s="281">
        <v>0</v>
      </c>
      <c r="E606" s="282" t="str">
        <f t="shared" si="9"/>
        <v/>
      </c>
    </row>
    <row r="607" ht="36" customHeight="1" spans="1:5">
      <c r="A607" s="400" t="s">
        <v>1127</v>
      </c>
      <c r="B607" s="278" t="s">
        <v>1128</v>
      </c>
      <c r="C607" s="281">
        <v>155</v>
      </c>
      <c r="D607" s="281">
        <v>500</v>
      </c>
      <c r="E607" s="282">
        <f t="shared" si="9"/>
        <v>2.226</v>
      </c>
    </row>
    <row r="608" ht="36" customHeight="1" spans="1:5">
      <c r="A608" s="399" t="s">
        <v>1129</v>
      </c>
      <c r="B608" s="275" t="s">
        <v>1130</v>
      </c>
      <c r="C608" s="285">
        <v>2840</v>
      </c>
      <c r="D608" s="285">
        <v>3160</v>
      </c>
      <c r="E608" s="286">
        <f t="shared" si="9"/>
        <v>0.113</v>
      </c>
    </row>
    <row r="609" ht="36" customHeight="1" spans="1:5">
      <c r="A609" s="400" t="s">
        <v>1131</v>
      </c>
      <c r="B609" s="278" t="s">
        <v>1132</v>
      </c>
      <c r="C609" s="281">
        <v>120</v>
      </c>
      <c r="D609" s="281">
        <v>330</v>
      </c>
      <c r="E609" s="282">
        <f t="shared" si="9"/>
        <v>1.75</v>
      </c>
    </row>
    <row r="610" ht="36" customHeight="1" spans="1:5">
      <c r="A610" s="400" t="s">
        <v>1133</v>
      </c>
      <c r="B610" s="278" t="s">
        <v>1134</v>
      </c>
      <c r="C610" s="281">
        <v>1600</v>
      </c>
      <c r="D610" s="281">
        <v>810</v>
      </c>
      <c r="E610" s="282">
        <f t="shared" si="9"/>
        <v>-0.494</v>
      </c>
    </row>
    <row r="611" ht="36" customHeight="1" spans="1:5">
      <c r="A611" s="400" t="s">
        <v>1135</v>
      </c>
      <c r="B611" s="278" t="s">
        <v>1136</v>
      </c>
      <c r="C611" s="281">
        <v>0</v>
      </c>
      <c r="D611" s="281">
        <v>0</v>
      </c>
      <c r="E611" s="282" t="str">
        <f t="shared" si="9"/>
        <v/>
      </c>
    </row>
    <row r="612" ht="36" customHeight="1" spans="1:5">
      <c r="A612" s="400" t="s">
        <v>1137</v>
      </c>
      <c r="B612" s="278" t="s">
        <v>1138</v>
      </c>
      <c r="C612" s="281">
        <v>1000</v>
      </c>
      <c r="D612" s="281">
        <v>1800</v>
      </c>
      <c r="E612" s="282">
        <f t="shared" si="9"/>
        <v>0.8</v>
      </c>
    </row>
    <row r="613" ht="36" customHeight="1" spans="1:5">
      <c r="A613" s="400" t="s">
        <v>1139</v>
      </c>
      <c r="B613" s="278" t="s">
        <v>1140</v>
      </c>
      <c r="C613" s="281">
        <v>120</v>
      </c>
      <c r="D613" s="281">
        <v>100</v>
      </c>
      <c r="E613" s="282">
        <f t="shared" ref="E613:E676" si="10">IF(C613&gt;0,D613/C613-1,IF(C613&lt;0,-(D613/C613-1),""))</f>
        <v>-0.167</v>
      </c>
    </row>
    <row r="614" ht="36" customHeight="1" spans="1:5">
      <c r="A614" s="400" t="s">
        <v>1141</v>
      </c>
      <c r="B614" s="278" t="s">
        <v>1142</v>
      </c>
      <c r="C614" s="281">
        <v>0</v>
      </c>
      <c r="D614" s="281">
        <v>120</v>
      </c>
      <c r="E614" s="282" t="str">
        <f t="shared" si="10"/>
        <v/>
      </c>
    </row>
    <row r="615" ht="36" customHeight="1" spans="1:5">
      <c r="A615" s="400" t="s">
        <v>1143</v>
      </c>
      <c r="B615" s="278" t="s">
        <v>1144</v>
      </c>
      <c r="C615" s="281">
        <v>0</v>
      </c>
      <c r="D615" s="281">
        <v>0</v>
      </c>
      <c r="E615" s="282" t="str">
        <f t="shared" si="10"/>
        <v/>
      </c>
    </row>
    <row r="616" ht="36" customHeight="1" spans="1:5">
      <c r="A616" s="399" t="s">
        <v>1145</v>
      </c>
      <c r="B616" s="275" t="s">
        <v>1146</v>
      </c>
      <c r="C616" s="285">
        <v>705</v>
      </c>
      <c r="D616" s="285">
        <v>818</v>
      </c>
      <c r="E616" s="286">
        <f t="shared" si="10"/>
        <v>0.16</v>
      </c>
    </row>
    <row r="617" ht="36" customHeight="1" spans="1:5">
      <c r="A617" s="400" t="s">
        <v>1147</v>
      </c>
      <c r="B617" s="278" t="s">
        <v>137</v>
      </c>
      <c r="C617" s="281">
        <v>200</v>
      </c>
      <c r="D617" s="281">
        <v>280</v>
      </c>
      <c r="E617" s="282">
        <f t="shared" si="10"/>
        <v>0.4</v>
      </c>
    </row>
    <row r="618" ht="36" customHeight="1" spans="1:5">
      <c r="A618" s="400" t="s">
        <v>1148</v>
      </c>
      <c r="B618" s="278" t="s">
        <v>139</v>
      </c>
      <c r="C618" s="281">
        <v>0</v>
      </c>
      <c r="D618" s="281">
        <v>0</v>
      </c>
      <c r="E618" s="282" t="str">
        <f t="shared" si="10"/>
        <v/>
      </c>
    </row>
    <row r="619" ht="36" customHeight="1" spans="1:5">
      <c r="A619" s="400" t="s">
        <v>1149</v>
      </c>
      <c r="B619" s="278" t="s">
        <v>141</v>
      </c>
      <c r="C619" s="281">
        <v>0</v>
      </c>
      <c r="D619" s="281">
        <v>0</v>
      </c>
      <c r="E619" s="282" t="str">
        <f t="shared" si="10"/>
        <v/>
      </c>
    </row>
    <row r="620" ht="36" customHeight="1" spans="1:5">
      <c r="A620" s="400" t="s">
        <v>1150</v>
      </c>
      <c r="B620" s="278" t="s">
        <v>1151</v>
      </c>
      <c r="C620" s="281">
        <v>20</v>
      </c>
      <c r="D620" s="281">
        <v>28</v>
      </c>
      <c r="E620" s="282">
        <f t="shared" si="10"/>
        <v>0.4</v>
      </c>
    </row>
    <row r="621" ht="36" customHeight="1" spans="1:5">
      <c r="A621" s="400" t="s">
        <v>1152</v>
      </c>
      <c r="B621" s="278" t="s">
        <v>1153</v>
      </c>
      <c r="C621" s="281">
        <v>35</v>
      </c>
      <c r="D621" s="281">
        <v>120</v>
      </c>
      <c r="E621" s="282">
        <f t="shared" si="10"/>
        <v>2.429</v>
      </c>
    </row>
    <row r="622" ht="36" customHeight="1" spans="1:5">
      <c r="A622" s="400" t="s">
        <v>1154</v>
      </c>
      <c r="B622" s="278" t="s">
        <v>1155</v>
      </c>
      <c r="C622" s="281">
        <v>0</v>
      </c>
      <c r="D622" s="281">
        <v>0</v>
      </c>
      <c r="E622" s="282" t="str">
        <f t="shared" si="10"/>
        <v/>
      </c>
    </row>
    <row r="623" ht="36" customHeight="1" spans="1:5">
      <c r="A623" s="400" t="s">
        <v>1156</v>
      </c>
      <c r="B623" s="278" t="s">
        <v>1157</v>
      </c>
      <c r="C623" s="281">
        <v>420</v>
      </c>
      <c r="D623" s="281">
        <v>360</v>
      </c>
      <c r="E623" s="282">
        <f t="shared" si="10"/>
        <v>-0.143</v>
      </c>
    </row>
    <row r="624" ht="36" customHeight="1" spans="1:5">
      <c r="A624" s="400" t="s">
        <v>1158</v>
      </c>
      <c r="B624" s="278" t="s">
        <v>1159</v>
      </c>
      <c r="C624" s="281">
        <v>30</v>
      </c>
      <c r="D624" s="281">
        <v>30</v>
      </c>
      <c r="E624" s="282">
        <f t="shared" si="10"/>
        <v>0</v>
      </c>
    </row>
    <row r="625" ht="36" customHeight="1" spans="1:5">
      <c r="A625" s="399" t="s">
        <v>1160</v>
      </c>
      <c r="B625" s="275" t="s">
        <v>1161</v>
      </c>
      <c r="C625" s="285">
        <v>75</v>
      </c>
      <c r="D625" s="285">
        <v>55</v>
      </c>
      <c r="E625" s="286">
        <f t="shared" si="10"/>
        <v>-0.267</v>
      </c>
    </row>
    <row r="626" ht="36" customHeight="1" spans="1:5">
      <c r="A626" s="400" t="s">
        <v>1162</v>
      </c>
      <c r="B626" s="278" t="s">
        <v>137</v>
      </c>
      <c r="C626" s="281">
        <v>75</v>
      </c>
      <c r="D626" s="281">
        <v>55</v>
      </c>
      <c r="E626" s="282">
        <f t="shared" si="10"/>
        <v>-0.267</v>
      </c>
    </row>
    <row r="627" ht="36" customHeight="1" spans="1:5">
      <c r="A627" s="400" t="s">
        <v>1163</v>
      </c>
      <c r="B627" s="278" t="s">
        <v>139</v>
      </c>
      <c r="C627" s="281">
        <v>0</v>
      </c>
      <c r="D627" s="281">
        <v>0</v>
      </c>
      <c r="E627" s="282" t="str">
        <f t="shared" si="10"/>
        <v/>
      </c>
    </row>
    <row r="628" ht="36" customHeight="1" spans="1:5">
      <c r="A628" s="400" t="s">
        <v>1164</v>
      </c>
      <c r="B628" s="278" t="s">
        <v>141</v>
      </c>
      <c r="C628" s="281">
        <v>0</v>
      </c>
      <c r="D628" s="281">
        <v>0</v>
      </c>
      <c r="E628" s="282" t="str">
        <f t="shared" si="10"/>
        <v/>
      </c>
    </row>
    <row r="629" ht="36" customHeight="1" spans="1:5">
      <c r="A629" s="400" t="s">
        <v>1165</v>
      </c>
      <c r="B629" s="278" t="s">
        <v>1166</v>
      </c>
      <c r="C629" s="281">
        <v>0</v>
      </c>
      <c r="D629" s="281">
        <v>0</v>
      </c>
      <c r="E629" s="282" t="str">
        <f t="shared" si="10"/>
        <v/>
      </c>
    </row>
    <row r="630" ht="36" customHeight="1" spans="1:5">
      <c r="A630" s="399" t="s">
        <v>1167</v>
      </c>
      <c r="B630" s="275" t="s">
        <v>1168</v>
      </c>
      <c r="C630" s="285">
        <v>6970</v>
      </c>
      <c r="D630" s="285">
        <v>10890</v>
      </c>
      <c r="E630" s="286">
        <f t="shared" si="10"/>
        <v>0.562</v>
      </c>
    </row>
    <row r="631" ht="36" customHeight="1" spans="1:5">
      <c r="A631" s="400" t="s">
        <v>1169</v>
      </c>
      <c r="B631" s="278" t="s">
        <v>1170</v>
      </c>
      <c r="C631" s="281">
        <v>920</v>
      </c>
      <c r="D631" s="281">
        <v>2110</v>
      </c>
      <c r="E631" s="282">
        <f t="shared" si="10"/>
        <v>1.293</v>
      </c>
    </row>
    <row r="632" ht="36" customHeight="1" spans="1:5">
      <c r="A632" s="400" t="s">
        <v>1171</v>
      </c>
      <c r="B632" s="278" t="s">
        <v>1172</v>
      </c>
      <c r="C632" s="281">
        <v>6050</v>
      </c>
      <c r="D632" s="281">
        <v>8780</v>
      </c>
      <c r="E632" s="282">
        <f t="shared" si="10"/>
        <v>0.451</v>
      </c>
    </row>
    <row r="633" ht="36" customHeight="1" spans="1:5">
      <c r="A633" s="399" t="s">
        <v>1173</v>
      </c>
      <c r="B633" s="275" t="s">
        <v>1174</v>
      </c>
      <c r="C633" s="285">
        <v>395</v>
      </c>
      <c r="D633" s="285">
        <v>370</v>
      </c>
      <c r="E633" s="286">
        <f t="shared" si="10"/>
        <v>-0.063</v>
      </c>
    </row>
    <row r="634" ht="36" customHeight="1" spans="1:5">
      <c r="A634" s="400" t="s">
        <v>1175</v>
      </c>
      <c r="B634" s="278" t="s">
        <v>1176</v>
      </c>
      <c r="C634" s="281">
        <v>350</v>
      </c>
      <c r="D634" s="281">
        <v>330</v>
      </c>
      <c r="E634" s="282">
        <f t="shared" si="10"/>
        <v>-0.057</v>
      </c>
    </row>
    <row r="635" ht="36" customHeight="1" spans="1:5">
      <c r="A635" s="400" t="s">
        <v>1177</v>
      </c>
      <c r="B635" s="278" t="s">
        <v>1178</v>
      </c>
      <c r="C635" s="281">
        <v>45</v>
      </c>
      <c r="D635" s="281">
        <v>40</v>
      </c>
      <c r="E635" s="282">
        <f t="shared" si="10"/>
        <v>-0.111</v>
      </c>
    </row>
    <row r="636" ht="36" customHeight="1" spans="1:5">
      <c r="A636" s="399" t="s">
        <v>1179</v>
      </c>
      <c r="B636" s="275" t="s">
        <v>1180</v>
      </c>
      <c r="C636" s="285">
        <v>695</v>
      </c>
      <c r="D636" s="285">
        <v>1300</v>
      </c>
      <c r="E636" s="286">
        <f t="shared" si="10"/>
        <v>0.871</v>
      </c>
    </row>
    <row r="637" ht="36" customHeight="1" spans="1:5">
      <c r="A637" s="400" t="s">
        <v>1181</v>
      </c>
      <c r="B637" s="278" t="s">
        <v>1182</v>
      </c>
      <c r="C637" s="281">
        <v>245</v>
      </c>
      <c r="D637" s="281">
        <v>250</v>
      </c>
      <c r="E637" s="282">
        <f t="shared" si="10"/>
        <v>0.02</v>
      </c>
    </row>
    <row r="638" ht="36" customHeight="1" spans="1:5">
      <c r="A638" s="400" t="s">
        <v>1183</v>
      </c>
      <c r="B638" s="278" t="s">
        <v>1184</v>
      </c>
      <c r="C638" s="281">
        <v>450</v>
      </c>
      <c r="D638" s="281">
        <v>1050</v>
      </c>
      <c r="E638" s="282">
        <f t="shared" si="10"/>
        <v>1.333</v>
      </c>
    </row>
    <row r="639" ht="36" customHeight="1" spans="1:5">
      <c r="A639" s="399" t="s">
        <v>1185</v>
      </c>
      <c r="B639" s="275" t="s">
        <v>1186</v>
      </c>
      <c r="C639" s="285">
        <v>0</v>
      </c>
      <c r="D639" s="285">
        <v>0</v>
      </c>
      <c r="E639" s="286" t="str">
        <f t="shared" si="10"/>
        <v/>
      </c>
    </row>
    <row r="640" ht="36" customHeight="1" spans="1:5">
      <c r="A640" s="400" t="s">
        <v>1187</v>
      </c>
      <c r="B640" s="278" t="s">
        <v>1188</v>
      </c>
      <c r="C640" s="281">
        <v>0</v>
      </c>
      <c r="D640" s="281">
        <v>0</v>
      </c>
      <c r="E640" s="282" t="str">
        <f t="shared" si="10"/>
        <v/>
      </c>
    </row>
    <row r="641" ht="36" customHeight="1" spans="1:5">
      <c r="A641" s="400" t="s">
        <v>1189</v>
      </c>
      <c r="B641" s="278" t="s">
        <v>1190</v>
      </c>
      <c r="C641" s="281">
        <v>0</v>
      </c>
      <c r="D641" s="281">
        <v>0</v>
      </c>
      <c r="E641" s="282" t="str">
        <f t="shared" si="10"/>
        <v/>
      </c>
    </row>
    <row r="642" ht="36" customHeight="1" spans="1:5">
      <c r="A642" s="399" t="s">
        <v>1191</v>
      </c>
      <c r="B642" s="275" t="s">
        <v>1192</v>
      </c>
      <c r="C642" s="285">
        <v>30</v>
      </c>
      <c r="D642" s="285">
        <v>30</v>
      </c>
      <c r="E642" s="286">
        <f t="shared" si="10"/>
        <v>0</v>
      </c>
    </row>
    <row r="643" ht="36" customHeight="1" spans="1:5">
      <c r="A643" s="400" t="s">
        <v>1193</v>
      </c>
      <c r="B643" s="278" t="s">
        <v>1194</v>
      </c>
      <c r="C643" s="281">
        <v>0</v>
      </c>
      <c r="D643" s="281">
        <v>0</v>
      </c>
      <c r="E643" s="282" t="str">
        <f t="shared" si="10"/>
        <v/>
      </c>
    </row>
    <row r="644" ht="36" customHeight="1" spans="1:5">
      <c r="A644" s="400" t="s">
        <v>1195</v>
      </c>
      <c r="B644" s="278" t="s">
        <v>1196</v>
      </c>
      <c r="C644" s="281">
        <v>30</v>
      </c>
      <c r="D644" s="281">
        <v>30</v>
      </c>
      <c r="E644" s="282">
        <f t="shared" si="10"/>
        <v>0</v>
      </c>
    </row>
    <row r="645" ht="36" customHeight="1" spans="1:5">
      <c r="A645" s="399" t="s">
        <v>1197</v>
      </c>
      <c r="B645" s="275" t="s">
        <v>1198</v>
      </c>
      <c r="C645" s="285">
        <v>7250</v>
      </c>
      <c r="D645" s="285">
        <v>7300</v>
      </c>
      <c r="E645" s="286">
        <f t="shared" si="10"/>
        <v>0.007</v>
      </c>
    </row>
    <row r="646" ht="36" customHeight="1" spans="1:5">
      <c r="A646" s="400" t="s">
        <v>1199</v>
      </c>
      <c r="B646" s="278" t="s">
        <v>1200</v>
      </c>
      <c r="C646" s="281">
        <v>0</v>
      </c>
      <c r="D646" s="281">
        <v>0</v>
      </c>
      <c r="E646" s="282" t="str">
        <f t="shared" si="10"/>
        <v/>
      </c>
    </row>
    <row r="647" ht="36" customHeight="1" spans="1:5">
      <c r="A647" s="400" t="s">
        <v>1201</v>
      </c>
      <c r="B647" s="278" t="s">
        <v>1202</v>
      </c>
      <c r="C647" s="281">
        <v>7250</v>
      </c>
      <c r="D647" s="281">
        <v>7300</v>
      </c>
      <c r="E647" s="282">
        <f t="shared" si="10"/>
        <v>0.007</v>
      </c>
    </row>
    <row r="648" ht="36" customHeight="1" spans="1:5">
      <c r="A648" s="400" t="s">
        <v>1203</v>
      </c>
      <c r="B648" s="278" t="s">
        <v>1204</v>
      </c>
      <c r="C648" s="281">
        <v>0</v>
      </c>
      <c r="D648" s="281">
        <v>0</v>
      </c>
      <c r="E648" s="282" t="str">
        <f t="shared" si="10"/>
        <v/>
      </c>
    </row>
    <row r="649" ht="36" customHeight="1" spans="1:5">
      <c r="A649" s="399" t="s">
        <v>1205</v>
      </c>
      <c r="B649" s="275" t="s">
        <v>1206</v>
      </c>
      <c r="C649" s="285">
        <v>0</v>
      </c>
      <c r="D649" s="285">
        <v>0</v>
      </c>
      <c r="E649" s="286" t="str">
        <f t="shared" si="10"/>
        <v/>
      </c>
    </row>
    <row r="650" ht="36" customHeight="1" spans="1:5">
      <c r="A650" s="400" t="s">
        <v>1207</v>
      </c>
      <c r="B650" s="278" t="s">
        <v>1208</v>
      </c>
      <c r="C650" s="281">
        <v>0</v>
      </c>
      <c r="D650" s="281">
        <v>0</v>
      </c>
      <c r="E650" s="282" t="str">
        <f t="shared" si="10"/>
        <v/>
      </c>
    </row>
    <row r="651" ht="36" customHeight="1" spans="1:5">
      <c r="A651" s="400" t="s">
        <v>1209</v>
      </c>
      <c r="B651" s="278" t="s">
        <v>1210</v>
      </c>
      <c r="C651" s="281">
        <v>0</v>
      </c>
      <c r="D651" s="281">
        <v>0</v>
      </c>
      <c r="E651" s="282" t="str">
        <f t="shared" si="10"/>
        <v/>
      </c>
    </row>
    <row r="652" ht="36" customHeight="1" spans="1:5">
      <c r="A652" s="400" t="s">
        <v>1211</v>
      </c>
      <c r="B652" s="278" t="s">
        <v>1212</v>
      </c>
      <c r="C652" s="281">
        <v>0</v>
      </c>
      <c r="D652" s="281">
        <v>0</v>
      </c>
      <c r="E652" s="282" t="str">
        <f t="shared" si="10"/>
        <v/>
      </c>
    </row>
    <row r="653" ht="36" customHeight="1" spans="1:5">
      <c r="A653" s="400" t="s">
        <v>1213</v>
      </c>
      <c r="B653" s="278" t="s">
        <v>1214</v>
      </c>
      <c r="C653" s="281">
        <v>0</v>
      </c>
      <c r="D653" s="281">
        <v>0</v>
      </c>
      <c r="E653" s="282" t="str">
        <f t="shared" si="10"/>
        <v/>
      </c>
    </row>
    <row r="654" ht="36" customHeight="1" spans="1:5">
      <c r="A654" s="399" t="s">
        <v>1215</v>
      </c>
      <c r="B654" s="275" t="s">
        <v>1216</v>
      </c>
      <c r="C654" s="285">
        <v>465</v>
      </c>
      <c r="D654" s="285">
        <v>360</v>
      </c>
      <c r="E654" s="286">
        <f t="shared" si="10"/>
        <v>-0.226</v>
      </c>
    </row>
    <row r="655" ht="36" customHeight="1" spans="1:5">
      <c r="A655" s="400" t="s">
        <v>1217</v>
      </c>
      <c r="B655" s="278" t="s">
        <v>137</v>
      </c>
      <c r="C655" s="281">
        <v>450</v>
      </c>
      <c r="D655" s="281">
        <v>360</v>
      </c>
      <c r="E655" s="282">
        <f t="shared" si="10"/>
        <v>-0.2</v>
      </c>
    </row>
    <row r="656" ht="36" customHeight="1" spans="1:5">
      <c r="A656" s="400" t="s">
        <v>1218</v>
      </c>
      <c r="B656" s="278" t="s">
        <v>139</v>
      </c>
      <c r="C656" s="281">
        <v>0</v>
      </c>
      <c r="D656" s="281">
        <v>0</v>
      </c>
      <c r="E656" s="282" t="str">
        <f t="shared" si="10"/>
        <v/>
      </c>
    </row>
    <row r="657" ht="36" customHeight="1" spans="1:5">
      <c r="A657" s="400" t="s">
        <v>1219</v>
      </c>
      <c r="B657" s="278" t="s">
        <v>141</v>
      </c>
      <c r="C657" s="281">
        <v>0</v>
      </c>
      <c r="D657" s="281">
        <v>0</v>
      </c>
      <c r="E657" s="282" t="str">
        <f t="shared" si="10"/>
        <v/>
      </c>
    </row>
    <row r="658" ht="36" customHeight="1" spans="1:5">
      <c r="A658" s="400" t="s">
        <v>1220</v>
      </c>
      <c r="B658" s="278" t="s">
        <v>1221</v>
      </c>
      <c r="C658" s="281">
        <v>15</v>
      </c>
      <c r="D658" s="281">
        <v>0</v>
      </c>
      <c r="E658" s="282">
        <f t="shared" si="10"/>
        <v>-1</v>
      </c>
    </row>
    <row r="659" ht="36" customHeight="1" spans="1:5">
      <c r="A659" s="400" t="s">
        <v>1222</v>
      </c>
      <c r="B659" s="278" t="s">
        <v>1223</v>
      </c>
      <c r="C659" s="281">
        <v>0</v>
      </c>
      <c r="D659" s="281">
        <v>0</v>
      </c>
      <c r="E659" s="282" t="str">
        <f t="shared" si="10"/>
        <v/>
      </c>
    </row>
    <row r="660" ht="36" customHeight="1" spans="1:5">
      <c r="A660" s="400" t="s">
        <v>1224</v>
      </c>
      <c r="B660" s="278" t="s">
        <v>155</v>
      </c>
      <c r="C660" s="281">
        <v>0</v>
      </c>
      <c r="D660" s="281">
        <v>0</v>
      </c>
      <c r="E660" s="282" t="str">
        <f t="shared" si="10"/>
        <v/>
      </c>
    </row>
    <row r="661" ht="36" customHeight="1" spans="1:5">
      <c r="A661" s="400" t="s">
        <v>1225</v>
      </c>
      <c r="B661" s="278" t="s">
        <v>1226</v>
      </c>
      <c r="C661" s="281">
        <v>0</v>
      </c>
      <c r="D661" s="281">
        <v>0</v>
      </c>
      <c r="E661" s="282" t="str">
        <f t="shared" si="10"/>
        <v/>
      </c>
    </row>
    <row r="662" ht="36" customHeight="1" spans="1:5">
      <c r="A662" s="399" t="s">
        <v>1227</v>
      </c>
      <c r="B662" s="275" t="s">
        <v>1228</v>
      </c>
      <c r="C662" s="285">
        <v>0</v>
      </c>
      <c r="D662" s="285">
        <v>0</v>
      </c>
      <c r="E662" s="286" t="str">
        <f t="shared" si="10"/>
        <v/>
      </c>
    </row>
    <row r="663" ht="36" customHeight="1" spans="1:5">
      <c r="A663" s="400" t="s">
        <v>1229</v>
      </c>
      <c r="B663" s="278" t="s">
        <v>1230</v>
      </c>
      <c r="C663" s="281">
        <v>0</v>
      </c>
      <c r="D663" s="281">
        <v>0</v>
      </c>
      <c r="E663" s="282" t="str">
        <f t="shared" si="10"/>
        <v/>
      </c>
    </row>
    <row r="664" ht="36" customHeight="1" spans="1:5">
      <c r="A664" s="400" t="s">
        <v>1231</v>
      </c>
      <c r="B664" s="278" t="s">
        <v>1232</v>
      </c>
      <c r="C664" s="281">
        <v>0</v>
      </c>
      <c r="D664" s="281">
        <v>0</v>
      </c>
      <c r="E664" s="282" t="str">
        <f t="shared" si="10"/>
        <v/>
      </c>
    </row>
    <row r="665" ht="36" customHeight="1" spans="1:5">
      <c r="A665" s="399" t="s">
        <v>1233</v>
      </c>
      <c r="B665" s="275" t="s">
        <v>1234</v>
      </c>
      <c r="C665" s="285">
        <v>0</v>
      </c>
      <c r="D665" s="285">
        <v>300</v>
      </c>
      <c r="E665" s="286" t="str">
        <f t="shared" si="10"/>
        <v/>
      </c>
    </row>
    <row r="666" ht="36" customHeight="1" spans="1:5">
      <c r="A666" s="278">
        <v>2089999</v>
      </c>
      <c r="B666" s="278" t="s">
        <v>1235</v>
      </c>
      <c r="C666" s="281">
        <v>0</v>
      </c>
      <c r="D666" s="281">
        <v>300</v>
      </c>
      <c r="E666" s="282" t="str">
        <f t="shared" si="10"/>
        <v/>
      </c>
    </row>
    <row r="667" ht="36" customHeight="1" spans="1:5">
      <c r="A667" s="275" t="s">
        <v>1236</v>
      </c>
      <c r="B667" s="404" t="s">
        <v>517</v>
      </c>
      <c r="C667" s="412"/>
      <c r="D667" s="412"/>
      <c r="E667" s="286" t="str">
        <f t="shared" si="10"/>
        <v/>
      </c>
    </row>
    <row r="668" ht="36" customHeight="1" spans="1:5">
      <c r="A668" s="275" t="s">
        <v>1237</v>
      </c>
      <c r="B668" s="404" t="s">
        <v>1238</v>
      </c>
      <c r="C668" s="412"/>
      <c r="D668" s="412"/>
      <c r="E668" s="286" t="str">
        <f t="shared" si="10"/>
        <v/>
      </c>
    </row>
    <row r="669" ht="36" customHeight="1" spans="1:5">
      <c r="A669" s="399" t="s">
        <v>84</v>
      </c>
      <c r="B669" s="275" t="s">
        <v>85</v>
      </c>
      <c r="C669" s="285">
        <v>59135</v>
      </c>
      <c r="D669" s="285">
        <v>66210</v>
      </c>
      <c r="E669" s="286">
        <f t="shared" si="10"/>
        <v>0.12</v>
      </c>
    </row>
    <row r="670" ht="36" customHeight="1" spans="1:5">
      <c r="A670" s="399" t="s">
        <v>1239</v>
      </c>
      <c r="B670" s="275" t="s">
        <v>1240</v>
      </c>
      <c r="C670" s="285">
        <v>805</v>
      </c>
      <c r="D670" s="285">
        <v>790</v>
      </c>
      <c r="E670" s="286">
        <f t="shared" si="10"/>
        <v>-0.019</v>
      </c>
    </row>
    <row r="671" ht="36" customHeight="1" spans="1:5">
      <c r="A671" s="400" t="s">
        <v>1241</v>
      </c>
      <c r="B671" s="278" t="s">
        <v>137</v>
      </c>
      <c r="C671" s="281">
        <v>520</v>
      </c>
      <c r="D671" s="281">
        <v>400</v>
      </c>
      <c r="E671" s="282">
        <f t="shared" si="10"/>
        <v>-0.231</v>
      </c>
    </row>
    <row r="672" ht="36" customHeight="1" spans="1:5">
      <c r="A672" s="400" t="s">
        <v>1242</v>
      </c>
      <c r="B672" s="278" t="s">
        <v>139</v>
      </c>
      <c r="C672" s="281">
        <v>200</v>
      </c>
      <c r="D672" s="281">
        <v>300</v>
      </c>
      <c r="E672" s="282">
        <f t="shared" si="10"/>
        <v>0.5</v>
      </c>
    </row>
    <row r="673" ht="36" customHeight="1" spans="1:5">
      <c r="A673" s="400" t="s">
        <v>1243</v>
      </c>
      <c r="B673" s="278" t="s">
        <v>141</v>
      </c>
      <c r="C673" s="281">
        <v>0</v>
      </c>
      <c r="D673" s="281">
        <v>0</v>
      </c>
      <c r="E673" s="282" t="str">
        <f t="shared" si="10"/>
        <v/>
      </c>
    </row>
    <row r="674" ht="36" customHeight="1" spans="1:5">
      <c r="A674" s="400" t="s">
        <v>1244</v>
      </c>
      <c r="B674" s="278" t="s">
        <v>1245</v>
      </c>
      <c r="C674" s="281">
        <v>85</v>
      </c>
      <c r="D674" s="281">
        <v>90</v>
      </c>
      <c r="E674" s="282">
        <f t="shared" si="10"/>
        <v>0.059</v>
      </c>
    </row>
    <row r="675" ht="36" customHeight="1" spans="1:5">
      <c r="A675" s="399" t="s">
        <v>1246</v>
      </c>
      <c r="B675" s="275" t="s">
        <v>1247</v>
      </c>
      <c r="C675" s="285">
        <v>5200</v>
      </c>
      <c r="D675" s="285">
        <v>6000</v>
      </c>
      <c r="E675" s="286">
        <f t="shared" si="10"/>
        <v>0.154</v>
      </c>
    </row>
    <row r="676" ht="36" customHeight="1" spans="1:5">
      <c r="A676" s="400" t="s">
        <v>1248</v>
      </c>
      <c r="B676" s="278" t="s">
        <v>1249</v>
      </c>
      <c r="C676" s="281">
        <v>3100</v>
      </c>
      <c r="D676" s="281">
        <v>4000</v>
      </c>
      <c r="E676" s="282">
        <f t="shared" si="10"/>
        <v>0.29</v>
      </c>
    </row>
    <row r="677" ht="36" customHeight="1" spans="1:5">
      <c r="A677" s="400" t="s">
        <v>1250</v>
      </c>
      <c r="B677" s="278" t="s">
        <v>1251</v>
      </c>
      <c r="C677" s="281">
        <v>1350</v>
      </c>
      <c r="D677" s="281">
        <v>1350</v>
      </c>
      <c r="E677" s="282">
        <f t="shared" ref="E677:E740" si="11">IF(C677&gt;0,D677/C677-1,IF(C677&lt;0,-(D677/C677-1),""))</f>
        <v>0</v>
      </c>
    </row>
    <row r="678" ht="36" customHeight="1" spans="1:5">
      <c r="A678" s="400" t="s">
        <v>1252</v>
      </c>
      <c r="B678" s="278" t="s">
        <v>1253</v>
      </c>
      <c r="C678" s="281">
        <v>0</v>
      </c>
      <c r="D678" s="281">
        <v>0</v>
      </c>
      <c r="E678" s="282" t="str">
        <f t="shared" si="11"/>
        <v/>
      </c>
    </row>
    <row r="679" ht="36" customHeight="1" spans="1:5">
      <c r="A679" s="400" t="s">
        <v>1254</v>
      </c>
      <c r="B679" s="278" t="s">
        <v>1255</v>
      </c>
      <c r="C679" s="281">
        <v>0</v>
      </c>
      <c r="D679" s="281">
        <v>0</v>
      </c>
      <c r="E679" s="282" t="str">
        <f t="shared" si="11"/>
        <v/>
      </c>
    </row>
    <row r="680" ht="36" customHeight="1" spans="1:5">
      <c r="A680" s="400" t="s">
        <v>1256</v>
      </c>
      <c r="B680" s="278" t="s">
        <v>1257</v>
      </c>
      <c r="C680" s="281">
        <v>0</v>
      </c>
      <c r="D680" s="281">
        <v>0</v>
      </c>
      <c r="E680" s="282" t="str">
        <f t="shared" si="11"/>
        <v/>
      </c>
    </row>
    <row r="681" ht="36" customHeight="1" spans="1:5">
      <c r="A681" s="400" t="s">
        <v>1258</v>
      </c>
      <c r="B681" s="278" t="s">
        <v>1259</v>
      </c>
      <c r="C681" s="281">
        <v>0</v>
      </c>
      <c r="D681" s="281">
        <v>0</v>
      </c>
      <c r="E681" s="282" t="str">
        <f t="shared" si="11"/>
        <v/>
      </c>
    </row>
    <row r="682" ht="36" customHeight="1" spans="1:5">
      <c r="A682" s="400" t="s">
        <v>1260</v>
      </c>
      <c r="B682" s="278" t="s">
        <v>1261</v>
      </c>
      <c r="C682" s="281">
        <v>0</v>
      </c>
      <c r="D682" s="281">
        <v>0</v>
      </c>
      <c r="E682" s="282" t="str">
        <f t="shared" si="11"/>
        <v/>
      </c>
    </row>
    <row r="683" ht="36" customHeight="1" spans="1:5">
      <c r="A683" s="400" t="s">
        <v>1262</v>
      </c>
      <c r="B683" s="278" t="s">
        <v>1263</v>
      </c>
      <c r="C683" s="281">
        <v>0</v>
      </c>
      <c r="D683" s="281">
        <v>0</v>
      </c>
      <c r="E683" s="282" t="str">
        <f t="shared" si="11"/>
        <v/>
      </c>
    </row>
    <row r="684" ht="36" customHeight="1" spans="1:5">
      <c r="A684" s="400" t="s">
        <v>1264</v>
      </c>
      <c r="B684" s="278" t="s">
        <v>1265</v>
      </c>
      <c r="C684" s="281">
        <v>0</v>
      </c>
      <c r="D684" s="281">
        <v>0</v>
      </c>
      <c r="E684" s="282" t="str">
        <f t="shared" si="11"/>
        <v/>
      </c>
    </row>
    <row r="685" ht="36" customHeight="1" spans="1:5">
      <c r="A685" s="400" t="s">
        <v>1266</v>
      </c>
      <c r="B685" s="278" t="s">
        <v>1267</v>
      </c>
      <c r="C685" s="281">
        <v>0</v>
      </c>
      <c r="D685" s="281">
        <v>0</v>
      </c>
      <c r="E685" s="282" t="str">
        <f t="shared" si="11"/>
        <v/>
      </c>
    </row>
    <row r="686" ht="36" customHeight="1" spans="1:5">
      <c r="A686" s="400" t="s">
        <v>1268</v>
      </c>
      <c r="B686" s="278" t="s">
        <v>1269</v>
      </c>
      <c r="C686" s="281">
        <v>0</v>
      </c>
      <c r="D686" s="281">
        <v>0</v>
      </c>
      <c r="E686" s="282" t="str">
        <f t="shared" si="11"/>
        <v/>
      </c>
    </row>
    <row r="687" ht="36" customHeight="1" spans="1:5">
      <c r="A687" s="400" t="s">
        <v>1270</v>
      </c>
      <c r="B687" s="278" t="s">
        <v>1271</v>
      </c>
      <c r="C687" s="281">
        <v>0</v>
      </c>
      <c r="D687" s="281">
        <v>0</v>
      </c>
      <c r="E687" s="282" t="str">
        <f t="shared" si="11"/>
        <v/>
      </c>
    </row>
    <row r="688" ht="36" customHeight="1" spans="1:5">
      <c r="A688" s="400" t="s">
        <v>1272</v>
      </c>
      <c r="B688" s="278" t="s">
        <v>1273</v>
      </c>
      <c r="C688" s="281">
        <v>750</v>
      </c>
      <c r="D688" s="281">
        <v>650</v>
      </c>
      <c r="E688" s="282">
        <f t="shared" si="11"/>
        <v>-0.133</v>
      </c>
    </row>
    <row r="689" ht="36" customHeight="1" spans="1:5">
      <c r="A689" s="399" t="s">
        <v>1274</v>
      </c>
      <c r="B689" s="275" t="s">
        <v>1275</v>
      </c>
      <c r="C689" s="285">
        <v>4940</v>
      </c>
      <c r="D689" s="285">
        <v>5140</v>
      </c>
      <c r="E689" s="286">
        <f t="shared" si="11"/>
        <v>0.04</v>
      </c>
    </row>
    <row r="690" ht="36" customHeight="1" spans="1:5">
      <c r="A690" s="400" t="s">
        <v>1276</v>
      </c>
      <c r="B690" s="278" t="s">
        <v>1277</v>
      </c>
      <c r="C690" s="281">
        <v>230</v>
      </c>
      <c r="D690" s="281">
        <v>180</v>
      </c>
      <c r="E690" s="282">
        <f t="shared" si="11"/>
        <v>-0.217</v>
      </c>
    </row>
    <row r="691" ht="36" customHeight="1" spans="1:5">
      <c r="A691" s="400" t="s">
        <v>1278</v>
      </c>
      <c r="B691" s="278" t="s">
        <v>1279</v>
      </c>
      <c r="C691" s="281">
        <v>3860</v>
      </c>
      <c r="D691" s="281">
        <v>4060</v>
      </c>
      <c r="E691" s="282">
        <f t="shared" si="11"/>
        <v>0.052</v>
      </c>
    </row>
    <row r="692" ht="36" customHeight="1" spans="1:5">
      <c r="A692" s="400" t="s">
        <v>1280</v>
      </c>
      <c r="B692" s="278" t="s">
        <v>1281</v>
      </c>
      <c r="C692" s="281">
        <v>850</v>
      </c>
      <c r="D692" s="281">
        <v>900</v>
      </c>
      <c r="E692" s="282">
        <f t="shared" si="11"/>
        <v>0.059</v>
      </c>
    </row>
    <row r="693" ht="36" customHeight="1" spans="1:5">
      <c r="A693" s="399" t="s">
        <v>1282</v>
      </c>
      <c r="B693" s="275" t="s">
        <v>1283</v>
      </c>
      <c r="C693" s="285">
        <v>8810</v>
      </c>
      <c r="D693" s="285">
        <v>9170</v>
      </c>
      <c r="E693" s="286">
        <f t="shared" si="11"/>
        <v>0.041</v>
      </c>
    </row>
    <row r="694" ht="36" customHeight="1" spans="1:5">
      <c r="A694" s="400" t="s">
        <v>1284</v>
      </c>
      <c r="B694" s="278" t="s">
        <v>1285</v>
      </c>
      <c r="C694" s="281">
        <v>1005</v>
      </c>
      <c r="D694" s="281">
        <v>1080</v>
      </c>
      <c r="E694" s="282">
        <f t="shared" si="11"/>
        <v>0.075</v>
      </c>
    </row>
    <row r="695" ht="36" customHeight="1" spans="1:5">
      <c r="A695" s="400" t="s">
        <v>1286</v>
      </c>
      <c r="B695" s="278" t="s">
        <v>1287</v>
      </c>
      <c r="C695" s="281">
        <v>145</v>
      </c>
      <c r="D695" s="281">
        <v>110</v>
      </c>
      <c r="E695" s="282">
        <f t="shared" si="11"/>
        <v>-0.241</v>
      </c>
    </row>
    <row r="696" ht="36" customHeight="1" spans="1:5">
      <c r="A696" s="400" t="s">
        <v>1288</v>
      </c>
      <c r="B696" s="278" t="s">
        <v>1289</v>
      </c>
      <c r="C696" s="281">
        <v>850</v>
      </c>
      <c r="D696" s="281">
        <v>700</v>
      </c>
      <c r="E696" s="282">
        <f t="shared" si="11"/>
        <v>-0.176</v>
      </c>
    </row>
    <row r="697" ht="36" customHeight="1" spans="1:5">
      <c r="A697" s="400" t="s">
        <v>1290</v>
      </c>
      <c r="B697" s="278" t="s">
        <v>1291</v>
      </c>
      <c r="C697" s="281">
        <v>0</v>
      </c>
      <c r="D697" s="281">
        <v>0</v>
      </c>
      <c r="E697" s="282" t="str">
        <f t="shared" si="11"/>
        <v/>
      </c>
    </row>
    <row r="698" ht="36" customHeight="1" spans="1:5">
      <c r="A698" s="400" t="s">
        <v>1292</v>
      </c>
      <c r="B698" s="278" t="s">
        <v>1293</v>
      </c>
      <c r="C698" s="281">
        <v>0</v>
      </c>
      <c r="D698" s="281">
        <v>0</v>
      </c>
      <c r="E698" s="282" t="str">
        <f t="shared" si="11"/>
        <v/>
      </c>
    </row>
    <row r="699" ht="36" customHeight="1" spans="1:5">
      <c r="A699" s="400" t="s">
        <v>1294</v>
      </c>
      <c r="B699" s="278" t="s">
        <v>1295</v>
      </c>
      <c r="C699" s="281">
        <v>0</v>
      </c>
      <c r="D699" s="281">
        <v>0</v>
      </c>
      <c r="E699" s="282" t="str">
        <f t="shared" si="11"/>
        <v/>
      </c>
    </row>
    <row r="700" ht="36" customHeight="1" spans="1:5">
      <c r="A700" s="400" t="s">
        <v>1296</v>
      </c>
      <c r="B700" s="278" t="s">
        <v>1297</v>
      </c>
      <c r="C700" s="281">
        <v>350</v>
      </c>
      <c r="D700" s="281">
        <v>290</v>
      </c>
      <c r="E700" s="282">
        <f t="shared" si="11"/>
        <v>-0.171</v>
      </c>
    </row>
    <row r="701" ht="36" customHeight="1" spans="1:5">
      <c r="A701" s="400" t="s">
        <v>1298</v>
      </c>
      <c r="B701" s="278" t="s">
        <v>1299</v>
      </c>
      <c r="C701" s="281">
        <v>3180</v>
      </c>
      <c r="D701" s="281">
        <v>5550</v>
      </c>
      <c r="E701" s="282">
        <f t="shared" si="11"/>
        <v>0.745</v>
      </c>
    </row>
    <row r="702" ht="36" customHeight="1" spans="1:5">
      <c r="A702" s="400" t="s">
        <v>1300</v>
      </c>
      <c r="B702" s="278" t="s">
        <v>1301</v>
      </c>
      <c r="C702" s="281">
        <v>280</v>
      </c>
      <c r="D702" s="281">
        <v>1150</v>
      </c>
      <c r="E702" s="282">
        <f t="shared" si="11"/>
        <v>3.107</v>
      </c>
    </row>
    <row r="703" ht="36" customHeight="1" spans="1:5">
      <c r="A703" s="400" t="s">
        <v>1302</v>
      </c>
      <c r="B703" s="278" t="s">
        <v>1303</v>
      </c>
      <c r="C703" s="281">
        <v>0</v>
      </c>
      <c r="D703" s="281">
        <v>290</v>
      </c>
      <c r="E703" s="282" t="str">
        <f t="shared" si="11"/>
        <v/>
      </c>
    </row>
    <row r="704" ht="36" customHeight="1" spans="1:5">
      <c r="A704" s="400" t="s">
        <v>1304</v>
      </c>
      <c r="B704" s="278" t="s">
        <v>1305</v>
      </c>
      <c r="C704" s="281">
        <v>3000</v>
      </c>
      <c r="D704" s="281">
        <v>0</v>
      </c>
      <c r="E704" s="282">
        <f t="shared" si="11"/>
        <v>-1</v>
      </c>
    </row>
    <row r="705" ht="36" customHeight="1" spans="1:5">
      <c r="A705" s="399" t="s">
        <v>1306</v>
      </c>
      <c r="B705" s="275" t="s">
        <v>1307</v>
      </c>
      <c r="C705" s="285">
        <v>120</v>
      </c>
      <c r="D705" s="285">
        <v>210</v>
      </c>
      <c r="E705" s="286">
        <f t="shared" si="11"/>
        <v>0.75</v>
      </c>
    </row>
    <row r="706" ht="36" customHeight="1" spans="1:5">
      <c r="A706" s="400" t="s">
        <v>1308</v>
      </c>
      <c r="B706" s="278" t="s">
        <v>1309</v>
      </c>
      <c r="C706" s="281">
        <v>120</v>
      </c>
      <c r="D706" s="281">
        <v>210</v>
      </c>
      <c r="E706" s="282">
        <f t="shared" si="11"/>
        <v>0.75</v>
      </c>
    </row>
    <row r="707" ht="36" customHeight="1" spans="1:5">
      <c r="A707" s="400" t="s">
        <v>1310</v>
      </c>
      <c r="B707" s="278" t="s">
        <v>1311</v>
      </c>
      <c r="C707" s="281">
        <v>0</v>
      </c>
      <c r="D707" s="281">
        <v>0</v>
      </c>
      <c r="E707" s="282" t="str">
        <f t="shared" si="11"/>
        <v/>
      </c>
    </row>
    <row r="708" ht="36" customHeight="1" spans="1:5">
      <c r="A708" s="399" t="s">
        <v>1312</v>
      </c>
      <c r="B708" s="275" t="s">
        <v>1313</v>
      </c>
      <c r="C708" s="285">
        <v>210</v>
      </c>
      <c r="D708" s="285">
        <v>300</v>
      </c>
      <c r="E708" s="286">
        <f t="shared" si="11"/>
        <v>0.429</v>
      </c>
    </row>
    <row r="709" ht="36" customHeight="1" spans="1:5">
      <c r="A709" s="400" t="s">
        <v>1314</v>
      </c>
      <c r="B709" s="278" t="s">
        <v>1315</v>
      </c>
      <c r="C709" s="281">
        <v>0</v>
      </c>
      <c r="D709" s="281">
        <v>0</v>
      </c>
      <c r="E709" s="282" t="str">
        <f t="shared" si="11"/>
        <v/>
      </c>
    </row>
    <row r="710" ht="36" customHeight="1" spans="1:5">
      <c r="A710" s="400" t="s">
        <v>1316</v>
      </c>
      <c r="B710" s="278" t="s">
        <v>1317</v>
      </c>
      <c r="C710" s="281">
        <v>0</v>
      </c>
      <c r="D710" s="281">
        <v>0</v>
      </c>
      <c r="E710" s="282" t="str">
        <f t="shared" si="11"/>
        <v/>
      </c>
    </row>
    <row r="711" ht="36" customHeight="1" spans="1:5">
      <c r="A711" s="400" t="s">
        <v>1318</v>
      </c>
      <c r="B711" s="278" t="s">
        <v>1319</v>
      </c>
      <c r="C711" s="281">
        <v>210</v>
      </c>
      <c r="D711" s="281">
        <v>300</v>
      </c>
      <c r="E711" s="282">
        <f t="shared" si="11"/>
        <v>0.429</v>
      </c>
    </row>
    <row r="712" ht="36" customHeight="1" spans="1:5">
      <c r="A712" s="399" t="s">
        <v>1320</v>
      </c>
      <c r="B712" s="275" t="s">
        <v>1321</v>
      </c>
      <c r="C712" s="285">
        <v>14200</v>
      </c>
      <c r="D712" s="285">
        <v>13900</v>
      </c>
      <c r="E712" s="286">
        <f t="shared" si="11"/>
        <v>-0.021</v>
      </c>
    </row>
    <row r="713" ht="36" customHeight="1" spans="1:5">
      <c r="A713" s="400" t="s">
        <v>1322</v>
      </c>
      <c r="B713" s="278" t="s">
        <v>1323</v>
      </c>
      <c r="C713" s="281">
        <v>2200</v>
      </c>
      <c r="D713" s="281">
        <v>2100</v>
      </c>
      <c r="E713" s="282">
        <f t="shared" si="11"/>
        <v>-0.045</v>
      </c>
    </row>
    <row r="714" ht="36" customHeight="1" spans="1:5">
      <c r="A714" s="400" t="s">
        <v>1324</v>
      </c>
      <c r="B714" s="278" t="s">
        <v>1325</v>
      </c>
      <c r="C714" s="281">
        <v>7200</v>
      </c>
      <c r="D714" s="281">
        <v>6800</v>
      </c>
      <c r="E714" s="282">
        <f t="shared" si="11"/>
        <v>-0.056</v>
      </c>
    </row>
    <row r="715" ht="36" customHeight="1" spans="1:5">
      <c r="A715" s="400" t="s">
        <v>1326</v>
      </c>
      <c r="B715" s="278" t="s">
        <v>1327</v>
      </c>
      <c r="C715" s="281">
        <v>2700</v>
      </c>
      <c r="D715" s="281">
        <v>3100</v>
      </c>
      <c r="E715" s="282">
        <f t="shared" si="11"/>
        <v>0.148</v>
      </c>
    </row>
    <row r="716" ht="36" customHeight="1" spans="1:5">
      <c r="A716" s="400" t="s">
        <v>1328</v>
      </c>
      <c r="B716" s="278" t="s">
        <v>1329</v>
      </c>
      <c r="C716" s="281">
        <v>2100</v>
      </c>
      <c r="D716" s="281">
        <v>1900</v>
      </c>
      <c r="E716" s="282">
        <f t="shared" si="11"/>
        <v>-0.095</v>
      </c>
    </row>
    <row r="717" ht="36" customHeight="1" spans="1:5">
      <c r="A717" s="399" t="s">
        <v>1330</v>
      </c>
      <c r="B717" s="275" t="s">
        <v>1331</v>
      </c>
      <c r="C717" s="285">
        <v>22000</v>
      </c>
      <c r="D717" s="285">
        <v>27200</v>
      </c>
      <c r="E717" s="286">
        <f t="shared" si="11"/>
        <v>0.236</v>
      </c>
    </row>
    <row r="718" ht="36" customHeight="1" spans="1:5">
      <c r="A718" s="400" t="s">
        <v>1332</v>
      </c>
      <c r="B718" s="278" t="s">
        <v>1333</v>
      </c>
      <c r="C718" s="281">
        <v>0</v>
      </c>
      <c r="D718" s="281">
        <v>0</v>
      </c>
      <c r="E718" s="282" t="str">
        <f t="shared" si="11"/>
        <v/>
      </c>
    </row>
    <row r="719" ht="36" customHeight="1" spans="1:5">
      <c r="A719" s="400" t="s">
        <v>1334</v>
      </c>
      <c r="B719" s="278" t="s">
        <v>1335</v>
      </c>
      <c r="C719" s="281">
        <v>22000</v>
      </c>
      <c r="D719" s="281">
        <v>27200</v>
      </c>
      <c r="E719" s="282">
        <f t="shared" si="11"/>
        <v>0.236</v>
      </c>
    </row>
    <row r="720" ht="36" customHeight="1" spans="1:5">
      <c r="A720" s="400" t="s">
        <v>1336</v>
      </c>
      <c r="B720" s="278" t="s">
        <v>1337</v>
      </c>
      <c r="C720" s="281">
        <v>0</v>
      </c>
      <c r="D720" s="281">
        <v>0</v>
      </c>
      <c r="E720" s="282" t="str">
        <f t="shared" si="11"/>
        <v/>
      </c>
    </row>
    <row r="721" ht="36" customHeight="1" spans="1:5">
      <c r="A721" s="399" t="s">
        <v>1338</v>
      </c>
      <c r="B721" s="275" t="s">
        <v>1339</v>
      </c>
      <c r="C721" s="285">
        <v>2520</v>
      </c>
      <c r="D721" s="285">
        <v>2570</v>
      </c>
      <c r="E721" s="286">
        <f t="shared" si="11"/>
        <v>0.02</v>
      </c>
    </row>
    <row r="722" ht="36" customHeight="1" spans="1:5">
      <c r="A722" s="400" t="s">
        <v>1340</v>
      </c>
      <c r="B722" s="278" t="s">
        <v>1341</v>
      </c>
      <c r="C722" s="281">
        <v>2370</v>
      </c>
      <c r="D722" s="281">
        <v>2450</v>
      </c>
      <c r="E722" s="282">
        <f t="shared" si="11"/>
        <v>0.034</v>
      </c>
    </row>
    <row r="723" ht="36" customHeight="1" spans="1:5">
      <c r="A723" s="400" t="s">
        <v>1342</v>
      </c>
      <c r="B723" s="278" t="s">
        <v>1343</v>
      </c>
      <c r="C723" s="281">
        <v>0</v>
      </c>
      <c r="D723" s="281">
        <v>0</v>
      </c>
      <c r="E723" s="282" t="str">
        <f t="shared" si="11"/>
        <v/>
      </c>
    </row>
    <row r="724" ht="36" customHeight="1" spans="1:5">
      <c r="A724" s="400" t="s">
        <v>1344</v>
      </c>
      <c r="B724" s="278" t="s">
        <v>1345</v>
      </c>
      <c r="C724" s="281">
        <v>150</v>
      </c>
      <c r="D724" s="281">
        <v>120</v>
      </c>
      <c r="E724" s="282">
        <f t="shared" si="11"/>
        <v>-0.2</v>
      </c>
    </row>
    <row r="725" ht="36" customHeight="1" spans="1:5">
      <c r="A725" s="399" t="s">
        <v>1346</v>
      </c>
      <c r="B725" s="275" t="s">
        <v>1347</v>
      </c>
      <c r="C725" s="285">
        <v>65</v>
      </c>
      <c r="D725" s="285">
        <v>60</v>
      </c>
      <c r="E725" s="286">
        <f t="shared" si="11"/>
        <v>-0.077</v>
      </c>
    </row>
    <row r="726" ht="36" customHeight="1" spans="1:5">
      <c r="A726" s="400" t="s">
        <v>1348</v>
      </c>
      <c r="B726" s="278" t="s">
        <v>1349</v>
      </c>
      <c r="C726" s="281">
        <v>65</v>
      </c>
      <c r="D726" s="281">
        <v>0</v>
      </c>
      <c r="E726" s="282">
        <f t="shared" si="11"/>
        <v>-1</v>
      </c>
    </row>
    <row r="727" ht="36" customHeight="1" spans="1:5">
      <c r="A727" s="400" t="s">
        <v>1350</v>
      </c>
      <c r="B727" s="278" t="s">
        <v>1351</v>
      </c>
      <c r="C727" s="281">
        <v>0</v>
      </c>
      <c r="D727" s="281">
        <v>60</v>
      </c>
      <c r="E727" s="282" t="str">
        <f t="shared" si="11"/>
        <v/>
      </c>
    </row>
    <row r="728" ht="36" customHeight="1" spans="1:5">
      <c r="A728" s="399" t="s">
        <v>1352</v>
      </c>
      <c r="B728" s="275" t="s">
        <v>1353</v>
      </c>
      <c r="C728" s="285">
        <v>25</v>
      </c>
      <c r="D728" s="285">
        <v>0</v>
      </c>
      <c r="E728" s="286">
        <f t="shared" si="11"/>
        <v>-1</v>
      </c>
    </row>
    <row r="729" ht="36" customHeight="1" spans="1:5">
      <c r="A729" s="400" t="s">
        <v>1354</v>
      </c>
      <c r="B729" s="278" t="s">
        <v>137</v>
      </c>
      <c r="C729" s="281">
        <v>0</v>
      </c>
      <c r="D729" s="281">
        <v>0</v>
      </c>
      <c r="E729" s="282" t="str">
        <f t="shared" si="11"/>
        <v/>
      </c>
    </row>
    <row r="730" ht="36" customHeight="1" spans="1:5">
      <c r="A730" s="400" t="s">
        <v>1355</v>
      </c>
      <c r="B730" s="278" t="s">
        <v>139</v>
      </c>
      <c r="C730" s="281">
        <v>0</v>
      </c>
      <c r="D730" s="281">
        <v>0</v>
      </c>
      <c r="E730" s="282" t="str">
        <f t="shared" si="11"/>
        <v/>
      </c>
    </row>
    <row r="731" ht="36" customHeight="1" spans="1:5">
      <c r="A731" s="400" t="s">
        <v>1356</v>
      </c>
      <c r="B731" s="278" t="s">
        <v>141</v>
      </c>
      <c r="C731" s="281">
        <v>0</v>
      </c>
      <c r="D731" s="281">
        <v>0</v>
      </c>
      <c r="E731" s="282" t="str">
        <f t="shared" si="11"/>
        <v/>
      </c>
    </row>
    <row r="732" ht="36" customHeight="1" spans="1:5">
      <c r="A732" s="400" t="s">
        <v>1357</v>
      </c>
      <c r="B732" s="278" t="s">
        <v>238</v>
      </c>
      <c r="C732" s="281">
        <v>0</v>
      </c>
      <c r="D732" s="281">
        <v>0</v>
      </c>
      <c r="E732" s="282" t="str">
        <f t="shared" si="11"/>
        <v/>
      </c>
    </row>
    <row r="733" ht="36" customHeight="1" spans="1:5">
      <c r="A733" s="400" t="s">
        <v>1358</v>
      </c>
      <c r="B733" s="278" t="s">
        <v>1359</v>
      </c>
      <c r="C733" s="281">
        <v>0</v>
      </c>
      <c r="D733" s="281">
        <v>0</v>
      </c>
      <c r="E733" s="282" t="str">
        <f t="shared" si="11"/>
        <v/>
      </c>
    </row>
    <row r="734" ht="36" customHeight="1" spans="1:5">
      <c r="A734" s="400" t="s">
        <v>1360</v>
      </c>
      <c r="B734" s="278" t="s">
        <v>1361</v>
      </c>
      <c r="C734" s="281">
        <v>0</v>
      </c>
      <c r="D734" s="281">
        <v>0</v>
      </c>
      <c r="E734" s="282" t="str">
        <f t="shared" si="11"/>
        <v/>
      </c>
    </row>
    <row r="735" ht="36" customHeight="1" spans="1:5">
      <c r="A735" s="400" t="s">
        <v>1362</v>
      </c>
      <c r="B735" s="278" t="s">
        <v>155</v>
      </c>
      <c r="C735" s="281">
        <v>0</v>
      </c>
      <c r="D735" s="281">
        <v>0</v>
      </c>
      <c r="E735" s="282" t="str">
        <f t="shared" si="11"/>
        <v/>
      </c>
    </row>
    <row r="736" ht="36" customHeight="1" spans="1:5">
      <c r="A736" s="400" t="s">
        <v>1363</v>
      </c>
      <c r="B736" s="278" t="s">
        <v>1364</v>
      </c>
      <c r="C736" s="281">
        <v>25</v>
      </c>
      <c r="D736" s="281">
        <v>0</v>
      </c>
      <c r="E736" s="282">
        <f t="shared" si="11"/>
        <v>-1</v>
      </c>
    </row>
    <row r="737" ht="36" customHeight="1" spans="1:5">
      <c r="A737" s="399" t="s">
        <v>1365</v>
      </c>
      <c r="B737" s="275" t="s">
        <v>1366</v>
      </c>
      <c r="C737" s="285">
        <v>55</v>
      </c>
      <c r="D737" s="285">
        <v>10</v>
      </c>
      <c r="E737" s="286">
        <f t="shared" si="11"/>
        <v>-0.818</v>
      </c>
    </row>
    <row r="738" ht="36" customHeight="1" spans="1:5">
      <c r="A738" s="400" t="s">
        <v>1367</v>
      </c>
      <c r="B738" s="278" t="s">
        <v>1368</v>
      </c>
      <c r="C738" s="281">
        <v>55</v>
      </c>
      <c r="D738" s="281">
        <v>10</v>
      </c>
      <c r="E738" s="282">
        <f t="shared" si="11"/>
        <v>-0.818</v>
      </c>
    </row>
    <row r="739" ht="36" customHeight="1" spans="1:5">
      <c r="A739" s="399" t="s">
        <v>1369</v>
      </c>
      <c r="B739" s="275" t="s">
        <v>1370</v>
      </c>
      <c r="C739" s="285">
        <v>185</v>
      </c>
      <c r="D739" s="285">
        <v>860</v>
      </c>
      <c r="E739" s="286">
        <f t="shared" si="11"/>
        <v>3.649</v>
      </c>
    </row>
    <row r="740" ht="36" customHeight="1" spans="1:5">
      <c r="A740" s="400">
        <v>2109999</v>
      </c>
      <c r="B740" s="278" t="s">
        <v>1371</v>
      </c>
      <c r="C740" s="281">
        <v>185</v>
      </c>
      <c r="D740" s="281">
        <v>860</v>
      </c>
      <c r="E740" s="282">
        <f t="shared" si="11"/>
        <v>3.649</v>
      </c>
    </row>
    <row r="741" ht="36" customHeight="1" spans="1:5">
      <c r="A741" s="403" t="s">
        <v>1372</v>
      </c>
      <c r="B741" s="404" t="s">
        <v>517</v>
      </c>
      <c r="C741" s="405"/>
      <c r="D741" s="405"/>
      <c r="E741" s="286" t="str">
        <f t="shared" ref="E741:E804" si="12">IF(C741&gt;0,D741/C741-1,IF(C741&lt;0,-(D741/C741-1),""))</f>
        <v/>
      </c>
    </row>
    <row r="742" ht="36" customHeight="1" spans="1:5">
      <c r="A742" s="403" t="s">
        <v>1373</v>
      </c>
      <c r="B742" s="404" t="s">
        <v>703</v>
      </c>
      <c r="C742" s="405"/>
      <c r="D742" s="405"/>
      <c r="E742" s="286" t="str">
        <f t="shared" si="12"/>
        <v/>
      </c>
    </row>
    <row r="743" ht="36" customHeight="1" spans="1:5">
      <c r="A743" s="399" t="s">
        <v>86</v>
      </c>
      <c r="B743" s="275" t="s">
        <v>87</v>
      </c>
      <c r="C743" s="285">
        <v>17520</v>
      </c>
      <c r="D743" s="285">
        <v>8260</v>
      </c>
      <c r="E743" s="286">
        <f t="shared" si="12"/>
        <v>-0.529</v>
      </c>
    </row>
    <row r="744" ht="36" customHeight="1" spans="1:5">
      <c r="A744" s="399" t="s">
        <v>1374</v>
      </c>
      <c r="B744" s="275" t="s">
        <v>1375</v>
      </c>
      <c r="C744" s="285">
        <v>350</v>
      </c>
      <c r="D744" s="285">
        <v>160</v>
      </c>
      <c r="E744" s="286">
        <f t="shared" si="12"/>
        <v>-0.543</v>
      </c>
    </row>
    <row r="745" ht="36" customHeight="1" spans="1:5">
      <c r="A745" s="400" t="s">
        <v>1376</v>
      </c>
      <c r="B745" s="278" t="s">
        <v>137</v>
      </c>
      <c r="C745" s="281">
        <v>350</v>
      </c>
      <c r="D745" s="281">
        <v>100</v>
      </c>
      <c r="E745" s="282">
        <f t="shared" si="12"/>
        <v>-0.714</v>
      </c>
    </row>
    <row r="746" ht="36" customHeight="1" spans="1:5">
      <c r="A746" s="400" t="s">
        <v>1377</v>
      </c>
      <c r="B746" s="278" t="s">
        <v>139</v>
      </c>
      <c r="C746" s="281">
        <v>0</v>
      </c>
      <c r="D746" s="281">
        <v>60</v>
      </c>
      <c r="E746" s="282" t="str">
        <f t="shared" si="12"/>
        <v/>
      </c>
    </row>
    <row r="747" ht="36" customHeight="1" spans="1:5">
      <c r="A747" s="400" t="s">
        <v>1378</v>
      </c>
      <c r="B747" s="278" t="s">
        <v>141</v>
      </c>
      <c r="C747" s="281">
        <v>0</v>
      </c>
      <c r="D747" s="281">
        <v>0</v>
      </c>
      <c r="E747" s="282" t="str">
        <f t="shared" si="12"/>
        <v/>
      </c>
    </row>
    <row r="748" ht="36" customHeight="1" spans="1:5">
      <c r="A748" s="400" t="s">
        <v>1379</v>
      </c>
      <c r="B748" s="278" t="s">
        <v>1380</v>
      </c>
      <c r="C748" s="281">
        <v>0</v>
      </c>
      <c r="D748" s="281">
        <v>0</v>
      </c>
      <c r="E748" s="282" t="str">
        <f t="shared" si="12"/>
        <v/>
      </c>
    </row>
    <row r="749" ht="36" customHeight="1" spans="1:5">
      <c r="A749" s="400" t="s">
        <v>1381</v>
      </c>
      <c r="B749" s="278" t="s">
        <v>1382</v>
      </c>
      <c r="C749" s="281">
        <v>0</v>
      </c>
      <c r="D749" s="281">
        <v>0</v>
      </c>
      <c r="E749" s="282" t="str">
        <f t="shared" si="12"/>
        <v/>
      </c>
    </row>
    <row r="750" ht="36" customHeight="1" spans="1:5">
      <c r="A750" s="400" t="s">
        <v>1383</v>
      </c>
      <c r="B750" s="278" t="s">
        <v>1384</v>
      </c>
      <c r="C750" s="281">
        <v>0</v>
      </c>
      <c r="D750" s="281">
        <v>0</v>
      </c>
      <c r="E750" s="282" t="str">
        <f t="shared" si="12"/>
        <v/>
      </c>
    </row>
    <row r="751" ht="36" customHeight="1" spans="1:5">
      <c r="A751" s="400" t="s">
        <v>1385</v>
      </c>
      <c r="B751" s="278" t="s">
        <v>1386</v>
      </c>
      <c r="C751" s="281">
        <v>0</v>
      </c>
      <c r="D751" s="281">
        <v>0</v>
      </c>
      <c r="E751" s="282" t="str">
        <f t="shared" si="12"/>
        <v/>
      </c>
    </row>
    <row r="752" ht="36" customHeight="1" spans="1:5">
      <c r="A752" s="400" t="s">
        <v>1387</v>
      </c>
      <c r="B752" s="278" t="s">
        <v>1388</v>
      </c>
      <c r="C752" s="281">
        <v>0</v>
      </c>
      <c r="D752" s="281">
        <v>0</v>
      </c>
      <c r="E752" s="282" t="str">
        <f t="shared" si="12"/>
        <v/>
      </c>
    </row>
    <row r="753" ht="36" customHeight="1" spans="1:5">
      <c r="A753" s="400" t="s">
        <v>1389</v>
      </c>
      <c r="B753" s="278" t="s">
        <v>1390</v>
      </c>
      <c r="C753" s="281">
        <v>0</v>
      </c>
      <c r="D753" s="281">
        <v>0</v>
      </c>
      <c r="E753" s="282" t="str">
        <f t="shared" si="12"/>
        <v/>
      </c>
    </row>
    <row r="754" ht="36" customHeight="1" spans="1:5">
      <c r="A754" s="399" t="s">
        <v>1391</v>
      </c>
      <c r="B754" s="275" t="s">
        <v>1392</v>
      </c>
      <c r="C754" s="285">
        <v>0</v>
      </c>
      <c r="D754" s="285">
        <v>0</v>
      </c>
      <c r="E754" s="286" t="str">
        <f t="shared" si="12"/>
        <v/>
      </c>
    </row>
    <row r="755" ht="36" customHeight="1" spans="1:5">
      <c r="A755" s="400" t="s">
        <v>1393</v>
      </c>
      <c r="B755" s="278" t="s">
        <v>1394</v>
      </c>
      <c r="C755" s="281">
        <v>0</v>
      </c>
      <c r="D755" s="281">
        <v>0</v>
      </c>
      <c r="E755" s="282" t="str">
        <f t="shared" si="12"/>
        <v/>
      </c>
    </row>
    <row r="756" ht="36" customHeight="1" spans="1:5">
      <c r="A756" s="400" t="s">
        <v>1395</v>
      </c>
      <c r="B756" s="278" t="s">
        <v>1396</v>
      </c>
      <c r="C756" s="281">
        <v>0</v>
      </c>
      <c r="D756" s="281">
        <v>0</v>
      </c>
      <c r="E756" s="282" t="str">
        <f t="shared" si="12"/>
        <v/>
      </c>
    </row>
    <row r="757" ht="36" customHeight="1" spans="1:5">
      <c r="A757" s="400" t="s">
        <v>1397</v>
      </c>
      <c r="B757" s="278" t="s">
        <v>1398</v>
      </c>
      <c r="C757" s="281">
        <v>0</v>
      </c>
      <c r="D757" s="281">
        <v>0</v>
      </c>
      <c r="E757" s="282" t="str">
        <f t="shared" si="12"/>
        <v/>
      </c>
    </row>
    <row r="758" ht="36" customHeight="1" spans="1:5">
      <c r="A758" s="399" t="s">
        <v>1399</v>
      </c>
      <c r="B758" s="275" t="s">
        <v>1400</v>
      </c>
      <c r="C758" s="285">
        <v>1375</v>
      </c>
      <c r="D758" s="285">
        <v>890</v>
      </c>
      <c r="E758" s="286">
        <f t="shared" si="12"/>
        <v>-0.353</v>
      </c>
    </row>
    <row r="759" ht="36" customHeight="1" spans="1:5">
      <c r="A759" s="400" t="s">
        <v>1401</v>
      </c>
      <c r="B759" s="278" t="s">
        <v>1402</v>
      </c>
      <c r="C759" s="281">
        <v>0</v>
      </c>
      <c r="D759" s="281">
        <v>0</v>
      </c>
      <c r="E759" s="282" t="str">
        <f t="shared" si="12"/>
        <v/>
      </c>
    </row>
    <row r="760" ht="36" customHeight="1" spans="1:5">
      <c r="A760" s="400" t="s">
        <v>1403</v>
      </c>
      <c r="B760" s="278" t="s">
        <v>1404</v>
      </c>
      <c r="C760" s="281">
        <v>1105</v>
      </c>
      <c r="D760" s="281">
        <v>890</v>
      </c>
      <c r="E760" s="282">
        <f t="shared" si="12"/>
        <v>-0.195</v>
      </c>
    </row>
    <row r="761" ht="36" customHeight="1" spans="1:5">
      <c r="A761" s="400" t="s">
        <v>1405</v>
      </c>
      <c r="B761" s="278" t="s">
        <v>1406</v>
      </c>
      <c r="C761" s="281">
        <v>0</v>
      </c>
      <c r="D761" s="281">
        <v>0</v>
      </c>
      <c r="E761" s="282" t="str">
        <f t="shared" si="12"/>
        <v/>
      </c>
    </row>
    <row r="762" ht="36" customHeight="1" spans="1:5">
      <c r="A762" s="400" t="s">
        <v>1407</v>
      </c>
      <c r="B762" s="278" t="s">
        <v>1408</v>
      </c>
      <c r="C762" s="281">
        <v>270</v>
      </c>
      <c r="D762" s="281">
        <v>0</v>
      </c>
      <c r="E762" s="282">
        <f t="shared" si="12"/>
        <v>-1</v>
      </c>
    </row>
    <row r="763" ht="36" customHeight="1" spans="1:5">
      <c r="A763" s="400" t="s">
        <v>1409</v>
      </c>
      <c r="B763" s="278" t="s">
        <v>1410</v>
      </c>
      <c r="C763" s="281">
        <v>0</v>
      </c>
      <c r="D763" s="281">
        <v>0</v>
      </c>
      <c r="E763" s="282" t="str">
        <f t="shared" si="12"/>
        <v/>
      </c>
    </row>
    <row r="764" ht="36" customHeight="1" spans="1:5">
      <c r="A764" s="400" t="s">
        <v>1411</v>
      </c>
      <c r="B764" s="278" t="s">
        <v>1412</v>
      </c>
      <c r="C764" s="281">
        <v>0</v>
      </c>
      <c r="D764" s="281">
        <v>0</v>
      </c>
      <c r="E764" s="282" t="str">
        <f t="shared" si="12"/>
        <v/>
      </c>
    </row>
    <row r="765" ht="36" customHeight="1" spans="1:5">
      <c r="A765" s="278" t="s">
        <v>1413</v>
      </c>
      <c r="B765" s="278" t="s">
        <v>1414</v>
      </c>
      <c r="C765" s="281">
        <v>0</v>
      </c>
      <c r="D765" s="281">
        <v>0</v>
      </c>
      <c r="E765" s="282" t="str">
        <f t="shared" si="12"/>
        <v/>
      </c>
    </row>
    <row r="766" ht="36" customHeight="1" spans="1:5">
      <c r="A766" s="400" t="s">
        <v>1415</v>
      </c>
      <c r="B766" s="278" t="s">
        <v>1416</v>
      </c>
      <c r="C766" s="281">
        <v>0</v>
      </c>
      <c r="D766" s="281">
        <v>0</v>
      </c>
      <c r="E766" s="282" t="str">
        <f t="shared" si="12"/>
        <v/>
      </c>
    </row>
    <row r="767" ht="36" customHeight="1" spans="1:5">
      <c r="A767" s="399" t="s">
        <v>1417</v>
      </c>
      <c r="B767" s="275" t="s">
        <v>1418</v>
      </c>
      <c r="C767" s="285">
        <v>10800</v>
      </c>
      <c r="D767" s="285">
        <v>4450</v>
      </c>
      <c r="E767" s="286">
        <f t="shared" si="12"/>
        <v>-0.588</v>
      </c>
    </row>
    <row r="768" ht="36" customHeight="1" spans="1:5">
      <c r="A768" s="400" t="s">
        <v>1419</v>
      </c>
      <c r="B768" s="278" t="s">
        <v>1420</v>
      </c>
      <c r="C768" s="281">
        <v>7250</v>
      </c>
      <c r="D768" s="281">
        <v>1200</v>
      </c>
      <c r="E768" s="282">
        <f t="shared" si="12"/>
        <v>-0.834</v>
      </c>
    </row>
    <row r="769" ht="36" customHeight="1" spans="1:5">
      <c r="A769" s="400" t="s">
        <v>1421</v>
      </c>
      <c r="B769" s="278" t="s">
        <v>1422</v>
      </c>
      <c r="C769" s="281">
        <v>1600</v>
      </c>
      <c r="D769" s="281">
        <v>650</v>
      </c>
      <c r="E769" s="282">
        <f t="shared" si="12"/>
        <v>-0.594</v>
      </c>
    </row>
    <row r="770" ht="36" customHeight="1" spans="1:5">
      <c r="A770" s="400" t="s">
        <v>1423</v>
      </c>
      <c r="B770" s="278" t="s">
        <v>1424</v>
      </c>
      <c r="C770" s="281">
        <v>0</v>
      </c>
      <c r="D770" s="281">
        <v>0</v>
      </c>
      <c r="E770" s="282" t="str">
        <f t="shared" si="12"/>
        <v/>
      </c>
    </row>
    <row r="771" ht="36" customHeight="1" spans="1:5">
      <c r="A771" s="400" t="s">
        <v>1425</v>
      </c>
      <c r="B771" s="278" t="s">
        <v>1426</v>
      </c>
      <c r="C771" s="281">
        <v>1950</v>
      </c>
      <c r="D771" s="281">
        <v>2600</v>
      </c>
      <c r="E771" s="282">
        <f t="shared" si="12"/>
        <v>0.333</v>
      </c>
    </row>
    <row r="772" ht="36" customHeight="1" spans="1:5">
      <c r="A772" s="399" t="s">
        <v>1427</v>
      </c>
      <c r="B772" s="275" t="s">
        <v>1428</v>
      </c>
      <c r="C772" s="285">
        <v>295</v>
      </c>
      <c r="D772" s="285">
        <v>0</v>
      </c>
      <c r="E772" s="286">
        <f t="shared" si="12"/>
        <v>-1</v>
      </c>
    </row>
    <row r="773" ht="36" customHeight="1" spans="1:5">
      <c r="A773" s="400" t="s">
        <v>1429</v>
      </c>
      <c r="B773" s="278" t="s">
        <v>1430</v>
      </c>
      <c r="C773" s="281">
        <v>5</v>
      </c>
      <c r="D773" s="281">
        <v>0</v>
      </c>
      <c r="E773" s="282">
        <f t="shared" si="12"/>
        <v>-1</v>
      </c>
    </row>
    <row r="774" ht="36" customHeight="1" spans="1:5">
      <c r="A774" s="400" t="s">
        <v>1431</v>
      </c>
      <c r="B774" s="278" t="s">
        <v>1432</v>
      </c>
      <c r="C774" s="281">
        <v>0</v>
      </c>
      <c r="D774" s="281">
        <v>0</v>
      </c>
      <c r="E774" s="282" t="str">
        <f t="shared" si="12"/>
        <v/>
      </c>
    </row>
    <row r="775" ht="36" customHeight="1" spans="1:5">
      <c r="A775" s="400" t="s">
        <v>1433</v>
      </c>
      <c r="B775" s="278" t="s">
        <v>1434</v>
      </c>
      <c r="C775" s="281">
        <v>0</v>
      </c>
      <c r="D775" s="281">
        <v>0</v>
      </c>
      <c r="E775" s="282" t="str">
        <f t="shared" si="12"/>
        <v/>
      </c>
    </row>
    <row r="776" ht="36" customHeight="1" spans="1:5">
      <c r="A776" s="400" t="s">
        <v>1435</v>
      </c>
      <c r="B776" s="278" t="s">
        <v>1436</v>
      </c>
      <c r="C776" s="281">
        <v>0</v>
      </c>
      <c r="D776" s="281">
        <v>0</v>
      </c>
      <c r="E776" s="282" t="str">
        <f t="shared" si="12"/>
        <v/>
      </c>
    </row>
    <row r="777" ht="36" customHeight="1" spans="1:5">
      <c r="A777" s="400" t="s">
        <v>1437</v>
      </c>
      <c r="B777" s="278" t="s">
        <v>1438</v>
      </c>
      <c r="C777" s="281">
        <v>290</v>
      </c>
      <c r="D777" s="281">
        <v>0</v>
      </c>
      <c r="E777" s="282">
        <f t="shared" si="12"/>
        <v>-1</v>
      </c>
    </row>
    <row r="778" ht="36" customHeight="1" spans="1:5">
      <c r="A778" s="400" t="s">
        <v>1439</v>
      </c>
      <c r="B778" s="278" t="s">
        <v>1440</v>
      </c>
      <c r="C778" s="281">
        <v>0</v>
      </c>
      <c r="D778" s="281">
        <v>0</v>
      </c>
      <c r="E778" s="282" t="str">
        <f t="shared" si="12"/>
        <v/>
      </c>
    </row>
    <row r="779" ht="36" customHeight="1" spans="1:5">
      <c r="A779" s="399" t="s">
        <v>1441</v>
      </c>
      <c r="B779" s="275" t="s">
        <v>1442</v>
      </c>
      <c r="C779" s="285">
        <v>4450</v>
      </c>
      <c r="D779" s="285">
        <v>2330</v>
      </c>
      <c r="E779" s="286">
        <f t="shared" si="12"/>
        <v>-0.476</v>
      </c>
    </row>
    <row r="780" ht="36" customHeight="1" spans="1:5">
      <c r="A780" s="400" t="s">
        <v>1443</v>
      </c>
      <c r="B780" s="278" t="s">
        <v>1444</v>
      </c>
      <c r="C780" s="281">
        <v>3030</v>
      </c>
      <c r="D780" s="281">
        <v>0</v>
      </c>
      <c r="E780" s="282">
        <f t="shared" si="12"/>
        <v>-1</v>
      </c>
    </row>
    <row r="781" ht="36" customHeight="1" spans="1:5">
      <c r="A781" s="400" t="s">
        <v>1445</v>
      </c>
      <c r="B781" s="278" t="s">
        <v>1446</v>
      </c>
      <c r="C781" s="281">
        <v>0</v>
      </c>
      <c r="D781" s="281">
        <v>0</v>
      </c>
      <c r="E781" s="282" t="str">
        <f t="shared" si="12"/>
        <v/>
      </c>
    </row>
    <row r="782" ht="36" customHeight="1" spans="1:5">
      <c r="A782" s="400" t="s">
        <v>1447</v>
      </c>
      <c r="B782" s="278" t="s">
        <v>1448</v>
      </c>
      <c r="C782" s="281">
        <v>0</v>
      </c>
      <c r="D782" s="281">
        <v>0</v>
      </c>
      <c r="E782" s="282" t="str">
        <f t="shared" si="12"/>
        <v/>
      </c>
    </row>
    <row r="783" ht="36" customHeight="1" spans="1:5">
      <c r="A783" s="400" t="s">
        <v>1449</v>
      </c>
      <c r="B783" s="278" t="s">
        <v>1450</v>
      </c>
      <c r="C783" s="281">
        <v>600</v>
      </c>
      <c r="D783" s="281">
        <v>0</v>
      </c>
      <c r="E783" s="282">
        <f t="shared" si="12"/>
        <v>-1</v>
      </c>
    </row>
    <row r="784" ht="36" customHeight="1" spans="1:5">
      <c r="A784" s="400" t="s">
        <v>1451</v>
      </c>
      <c r="B784" s="278" t="s">
        <v>1452</v>
      </c>
      <c r="C784" s="281">
        <v>820</v>
      </c>
      <c r="D784" s="281">
        <v>2330</v>
      </c>
      <c r="E784" s="282">
        <f t="shared" si="12"/>
        <v>1.841</v>
      </c>
    </row>
    <row r="785" ht="36" customHeight="1" spans="1:5">
      <c r="A785" s="399" t="s">
        <v>1453</v>
      </c>
      <c r="B785" s="275" t="s">
        <v>1454</v>
      </c>
      <c r="C785" s="285">
        <v>0</v>
      </c>
      <c r="D785" s="285">
        <v>0</v>
      </c>
      <c r="E785" s="286" t="str">
        <f t="shared" si="12"/>
        <v/>
      </c>
    </row>
    <row r="786" ht="36" customHeight="1" spans="1:5">
      <c r="A786" s="400" t="s">
        <v>1455</v>
      </c>
      <c r="B786" s="278" t="s">
        <v>1456</v>
      </c>
      <c r="C786" s="281">
        <v>0</v>
      </c>
      <c r="D786" s="281">
        <v>0</v>
      </c>
      <c r="E786" s="282" t="str">
        <f t="shared" si="12"/>
        <v/>
      </c>
    </row>
    <row r="787" ht="36" customHeight="1" spans="1:5">
      <c r="A787" s="400" t="s">
        <v>1457</v>
      </c>
      <c r="B787" s="278" t="s">
        <v>1458</v>
      </c>
      <c r="C787" s="281">
        <v>0</v>
      </c>
      <c r="D787" s="281">
        <v>0</v>
      </c>
      <c r="E787" s="282" t="str">
        <f t="shared" si="12"/>
        <v/>
      </c>
    </row>
    <row r="788" ht="36" customHeight="1" spans="1:5">
      <c r="A788" s="399" t="s">
        <v>1459</v>
      </c>
      <c r="B788" s="275" t="s">
        <v>1460</v>
      </c>
      <c r="C788" s="285">
        <v>0</v>
      </c>
      <c r="D788" s="285">
        <v>0</v>
      </c>
      <c r="E788" s="286" t="str">
        <f t="shared" si="12"/>
        <v/>
      </c>
    </row>
    <row r="789" ht="36" customHeight="1" spans="1:5">
      <c r="A789" s="400" t="s">
        <v>1461</v>
      </c>
      <c r="B789" s="278" t="s">
        <v>1462</v>
      </c>
      <c r="C789" s="281">
        <v>0</v>
      </c>
      <c r="D789" s="281">
        <v>0</v>
      </c>
      <c r="E789" s="282" t="str">
        <f t="shared" si="12"/>
        <v/>
      </c>
    </row>
    <row r="790" ht="36" customHeight="1" spans="1:5">
      <c r="A790" s="400" t="s">
        <v>1463</v>
      </c>
      <c r="B790" s="278" t="s">
        <v>1464</v>
      </c>
      <c r="C790" s="281">
        <v>0</v>
      </c>
      <c r="D790" s="281">
        <v>0</v>
      </c>
      <c r="E790" s="282" t="str">
        <f t="shared" si="12"/>
        <v/>
      </c>
    </row>
    <row r="791" ht="36" customHeight="1" spans="1:5">
      <c r="A791" s="399" t="s">
        <v>1465</v>
      </c>
      <c r="B791" s="275" t="s">
        <v>1466</v>
      </c>
      <c r="C791" s="285">
        <v>80</v>
      </c>
      <c r="D791" s="285">
        <v>0</v>
      </c>
      <c r="E791" s="286">
        <f t="shared" si="12"/>
        <v>-1</v>
      </c>
    </row>
    <row r="792" ht="36" customHeight="1" spans="1:5">
      <c r="A792" s="400">
        <v>2110901</v>
      </c>
      <c r="B792" s="410" t="s">
        <v>1467</v>
      </c>
      <c r="C792" s="281">
        <v>80</v>
      </c>
      <c r="D792" s="281">
        <v>0</v>
      </c>
      <c r="E792" s="282">
        <f t="shared" si="12"/>
        <v>-1</v>
      </c>
    </row>
    <row r="793" ht="36" customHeight="1" spans="1:5">
      <c r="A793" s="399" t="s">
        <v>1468</v>
      </c>
      <c r="B793" s="275" t="s">
        <v>1469</v>
      </c>
      <c r="C793" s="285">
        <v>0</v>
      </c>
      <c r="D793" s="285">
        <v>0</v>
      </c>
      <c r="E793" s="286" t="str">
        <f t="shared" si="12"/>
        <v/>
      </c>
    </row>
    <row r="794" ht="36" customHeight="1" spans="1:5">
      <c r="A794" s="400">
        <v>2111001</v>
      </c>
      <c r="B794" s="410" t="s">
        <v>1470</v>
      </c>
      <c r="C794" s="281">
        <v>0</v>
      </c>
      <c r="D794" s="281">
        <v>0</v>
      </c>
      <c r="E794" s="282" t="str">
        <f t="shared" si="12"/>
        <v/>
      </c>
    </row>
    <row r="795" ht="36" customHeight="1" spans="1:5">
      <c r="A795" s="399" t="s">
        <v>1471</v>
      </c>
      <c r="B795" s="275" t="s">
        <v>1472</v>
      </c>
      <c r="C795" s="285">
        <v>170</v>
      </c>
      <c r="D795" s="285">
        <v>0</v>
      </c>
      <c r="E795" s="286">
        <f t="shared" si="12"/>
        <v>-1</v>
      </c>
    </row>
    <row r="796" ht="36" customHeight="1" spans="1:5">
      <c r="A796" s="400" t="s">
        <v>1473</v>
      </c>
      <c r="B796" s="278" t="s">
        <v>1474</v>
      </c>
      <c r="C796" s="281">
        <v>170</v>
      </c>
      <c r="D796" s="281">
        <v>0</v>
      </c>
      <c r="E796" s="282">
        <f t="shared" si="12"/>
        <v>-1</v>
      </c>
    </row>
    <row r="797" ht="36" customHeight="1" spans="1:5">
      <c r="A797" s="400" t="s">
        <v>1475</v>
      </c>
      <c r="B797" s="278" t="s">
        <v>1476</v>
      </c>
      <c r="C797" s="281">
        <v>0</v>
      </c>
      <c r="D797" s="281">
        <v>0</v>
      </c>
      <c r="E797" s="282" t="str">
        <f t="shared" si="12"/>
        <v/>
      </c>
    </row>
    <row r="798" ht="36" customHeight="1" spans="1:5">
      <c r="A798" s="400" t="s">
        <v>1477</v>
      </c>
      <c r="B798" s="278" t="s">
        <v>1478</v>
      </c>
      <c r="C798" s="281">
        <v>0</v>
      </c>
      <c r="D798" s="281">
        <v>0</v>
      </c>
      <c r="E798" s="282" t="str">
        <f t="shared" si="12"/>
        <v/>
      </c>
    </row>
    <row r="799" ht="36" customHeight="1" spans="1:5">
      <c r="A799" s="400" t="s">
        <v>1479</v>
      </c>
      <c r="B799" s="278" t="s">
        <v>1480</v>
      </c>
      <c r="C799" s="281">
        <v>0</v>
      </c>
      <c r="D799" s="281">
        <v>0</v>
      </c>
      <c r="E799" s="282" t="str">
        <f t="shared" si="12"/>
        <v/>
      </c>
    </row>
    <row r="800" ht="36" customHeight="1" spans="1:5">
      <c r="A800" s="400" t="s">
        <v>1481</v>
      </c>
      <c r="B800" s="278" t="s">
        <v>1482</v>
      </c>
      <c r="C800" s="281">
        <v>0</v>
      </c>
      <c r="D800" s="281">
        <v>0</v>
      </c>
      <c r="E800" s="282" t="str">
        <f t="shared" si="12"/>
        <v/>
      </c>
    </row>
    <row r="801" ht="36" customHeight="1" spans="1:5">
      <c r="A801" s="399" t="s">
        <v>1483</v>
      </c>
      <c r="B801" s="275" t="s">
        <v>1484</v>
      </c>
      <c r="C801" s="285">
        <v>0</v>
      </c>
      <c r="D801" s="285">
        <v>0</v>
      </c>
      <c r="E801" s="286" t="str">
        <f t="shared" si="12"/>
        <v/>
      </c>
    </row>
    <row r="802" ht="36" customHeight="1" spans="1:5">
      <c r="A802" s="278" t="s">
        <v>1485</v>
      </c>
      <c r="B802" s="278" t="s">
        <v>1486</v>
      </c>
      <c r="C802" s="281">
        <v>0</v>
      </c>
      <c r="D802" s="281">
        <v>0</v>
      </c>
      <c r="E802" s="282" t="str">
        <f t="shared" si="12"/>
        <v/>
      </c>
    </row>
    <row r="803" ht="36" customHeight="1" spans="1:5">
      <c r="A803" s="399" t="s">
        <v>1487</v>
      </c>
      <c r="B803" s="275" t="s">
        <v>1488</v>
      </c>
      <c r="C803" s="285">
        <v>0</v>
      </c>
      <c r="D803" s="285">
        <v>0</v>
      </c>
      <c r="E803" s="286" t="str">
        <f t="shared" si="12"/>
        <v/>
      </c>
    </row>
    <row r="804" ht="36" customHeight="1" spans="1:5">
      <c r="A804" s="278" t="s">
        <v>1489</v>
      </c>
      <c r="B804" s="278" t="s">
        <v>1490</v>
      </c>
      <c r="C804" s="281">
        <v>0</v>
      </c>
      <c r="D804" s="281">
        <v>0</v>
      </c>
      <c r="E804" s="282" t="str">
        <f t="shared" si="12"/>
        <v/>
      </c>
    </row>
    <row r="805" ht="36" customHeight="1" spans="1:5">
      <c r="A805" s="399" t="s">
        <v>1491</v>
      </c>
      <c r="B805" s="275" t="s">
        <v>1492</v>
      </c>
      <c r="C805" s="285">
        <v>0</v>
      </c>
      <c r="D805" s="285">
        <v>0</v>
      </c>
      <c r="E805" s="286" t="str">
        <f t="shared" ref="E805:E868" si="13">IF(C805&gt;0,D805/C805-1,IF(C805&lt;0,-(D805/C805-1),""))</f>
        <v/>
      </c>
    </row>
    <row r="806" ht="36" customHeight="1" spans="1:5">
      <c r="A806" s="400" t="s">
        <v>1493</v>
      </c>
      <c r="B806" s="278" t="s">
        <v>137</v>
      </c>
      <c r="C806" s="281">
        <v>0</v>
      </c>
      <c r="D806" s="281">
        <v>0</v>
      </c>
      <c r="E806" s="282" t="str">
        <f t="shared" si="13"/>
        <v/>
      </c>
    </row>
    <row r="807" ht="36" customHeight="1" spans="1:5">
      <c r="A807" s="400" t="s">
        <v>1494</v>
      </c>
      <c r="B807" s="278" t="s">
        <v>139</v>
      </c>
      <c r="C807" s="281">
        <v>0</v>
      </c>
      <c r="D807" s="281">
        <v>0</v>
      </c>
      <c r="E807" s="282" t="str">
        <f t="shared" si="13"/>
        <v/>
      </c>
    </row>
    <row r="808" ht="36" customHeight="1" spans="1:5">
      <c r="A808" s="400" t="s">
        <v>1495</v>
      </c>
      <c r="B808" s="278" t="s">
        <v>141</v>
      </c>
      <c r="C808" s="281">
        <v>0</v>
      </c>
      <c r="D808" s="281">
        <v>0</v>
      </c>
      <c r="E808" s="282" t="str">
        <f t="shared" si="13"/>
        <v/>
      </c>
    </row>
    <row r="809" ht="36" customHeight="1" spans="1:5">
      <c r="A809" s="400" t="s">
        <v>1496</v>
      </c>
      <c r="B809" s="278" t="s">
        <v>1497</v>
      </c>
      <c r="C809" s="281">
        <v>0</v>
      </c>
      <c r="D809" s="281">
        <v>0</v>
      </c>
      <c r="E809" s="282" t="str">
        <f t="shared" si="13"/>
        <v/>
      </c>
    </row>
    <row r="810" ht="36" customHeight="1" spans="1:5">
      <c r="A810" s="400" t="s">
        <v>1498</v>
      </c>
      <c r="B810" s="278" t="s">
        <v>1499</v>
      </c>
      <c r="C810" s="281">
        <v>0</v>
      </c>
      <c r="D810" s="281">
        <v>0</v>
      </c>
      <c r="E810" s="282" t="str">
        <f t="shared" si="13"/>
        <v/>
      </c>
    </row>
    <row r="811" ht="36" customHeight="1" spans="1:5">
      <c r="A811" s="400" t="s">
        <v>1500</v>
      </c>
      <c r="B811" s="278" t="s">
        <v>1501</v>
      </c>
      <c r="C811" s="281">
        <v>0</v>
      </c>
      <c r="D811" s="281">
        <v>0</v>
      </c>
      <c r="E811" s="282" t="str">
        <f t="shared" si="13"/>
        <v/>
      </c>
    </row>
    <row r="812" ht="36" customHeight="1" spans="1:5">
      <c r="A812" s="400" t="s">
        <v>1502</v>
      </c>
      <c r="B812" s="278" t="s">
        <v>1503</v>
      </c>
      <c r="C812" s="281">
        <v>0</v>
      </c>
      <c r="D812" s="281">
        <v>0</v>
      </c>
      <c r="E812" s="282" t="str">
        <f t="shared" si="13"/>
        <v/>
      </c>
    </row>
    <row r="813" ht="36" customHeight="1" spans="1:5">
      <c r="A813" s="400" t="s">
        <v>1504</v>
      </c>
      <c r="B813" s="278" t="s">
        <v>1505</v>
      </c>
      <c r="C813" s="281">
        <v>0</v>
      </c>
      <c r="D813" s="281">
        <v>0</v>
      </c>
      <c r="E813" s="282" t="str">
        <f t="shared" si="13"/>
        <v/>
      </c>
    </row>
    <row r="814" ht="36" customHeight="1" spans="1:5">
      <c r="A814" s="400" t="s">
        <v>1506</v>
      </c>
      <c r="B814" s="278" t="s">
        <v>1507</v>
      </c>
      <c r="C814" s="281">
        <v>0</v>
      </c>
      <c r="D814" s="281">
        <v>0</v>
      </c>
      <c r="E814" s="282" t="str">
        <f t="shared" si="13"/>
        <v/>
      </c>
    </row>
    <row r="815" ht="36" customHeight="1" spans="1:5">
      <c r="A815" s="400" t="s">
        <v>1508</v>
      </c>
      <c r="B815" s="278" t="s">
        <v>1509</v>
      </c>
      <c r="C815" s="281">
        <v>0</v>
      </c>
      <c r="D815" s="281">
        <v>0</v>
      </c>
      <c r="E815" s="282" t="str">
        <f t="shared" si="13"/>
        <v/>
      </c>
    </row>
    <row r="816" ht="36" customHeight="1" spans="1:5">
      <c r="A816" s="400" t="s">
        <v>1510</v>
      </c>
      <c r="B816" s="278" t="s">
        <v>238</v>
      </c>
      <c r="C816" s="281">
        <v>0</v>
      </c>
      <c r="D816" s="281">
        <v>0</v>
      </c>
      <c r="E816" s="282" t="str">
        <f t="shared" si="13"/>
        <v/>
      </c>
    </row>
    <row r="817" ht="36" customHeight="1" spans="1:5">
      <c r="A817" s="400" t="s">
        <v>1511</v>
      </c>
      <c r="B817" s="278" t="s">
        <v>1512</v>
      </c>
      <c r="C817" s="281">
        <v>0</v>
      </c>
      <c r="D817" s="281">
        <v>0</v>
      </c>
      <c r="E817" s="282" t="str">
        <f t="shared" si="13"/>
        <v/>
      </c>
    </row>
    <row r="818" ht="36" customHeight="1" spans="1:5">
      <c r="A818" s="400" t="s">
        <v>1513</v>
      </c>
      <c r="B818" s="278" t="s">
        <v>155</v>
      </c>
      <c r="C818" s="281">
        <v>0</v>
      </c>
      <c r="D818" s="281">
        <v>0</v>
      </c>
      <c r="E818" s="282" t="str">
        <f t="shared" si="13"/>
        <v/>
      </c>
    </row>
    <row r="819" ht="36" customHeight="1" spans="1:5">
      <c r="A819" s="400" t="s">
        <v>1514</v>
      </c>
      <c r="B819" s="278" t="s">
        <v>1515</v>
      </c>
      <c r="C819" s="281">
        <v>0</v>
      </c>
      <c r="D819" s="281">
        <v>0</v>
      </c>
      <c r="E819" s="282" t="str">
        <f t="shared" si="13"/>
        <v/>
      </c>
    </row>
    <row r="820" ht="36" customHeight="1" spans="1:5">
      <c r="A820" s="399" t="s">
        <v>1516</v>
      </c>
      <c r="B820" s="275" t="s">
        <v>1517</v>
      </c>
      <c r="C820" s="285">
        <v>0</v>
      </c>
      <c r="D820" s="285">
        <v>430</v>
      </c>
      <c r="E820" s="286" t="str">
        <f t="shared" si="13"/>
        <v/>
      </c>
    </row>
    <row r="821" ht="36" customHeight="1" spans="1:5">
      <c r="A821" s="407" t="s">
        <v>1518</v>
      </c>
      <c r="B821" s="407" t="s">
        <v>1519</v>
      </c>
      <c r="C821" s="281">
        <v>0</v>
      </c>
      <c r="D821" s="281">
        <v>430</v>
      </c>
      <c r="E821" s="282" t="str">
        <f t="shared" si="13"/>
        <v/>
      </c>
    </row>
    <row r="822" ht="36" customHeight="1" spans="1:5">
      <c r="A822" s="408" t="s">
        <v>1520</v>
      </c>
      <c r="B822" s="409" t="s">
        <v>517</v>
      </c>
      <c r="C822" s="412"/>
      <c r="D822" s="412"/>
      <c r="E822" s="286" t="str">
        <f t="shared" si="13"/>
        <v/>
      </c>
    </row>
    <row r="823" ht="36" customHeight="1" spans="1:5">
      <c r="A823" s="399" t="s">
        <v>88</v>
      </c>
      <c r="B823" s="275" t="s">
        <v>89</v>
      </c>
      <c r="C823" s="285">
        <v>22810</v>
      </c>
      <c r="D823" s="285">
        <v>6585</v>
      </c>
      <c r="E823" s="286">
        <f t="shared" si="13"/>
        <v>-0.711</v>
      </c>
    </row>
    <row r="824" ht="36" customHeight="1" spans="1:5">
      <c r="A824" s="399" t="s">
        <v>1521</v>
      </c>
      <c r="B824" s="275" t="s">
        <v>1522</v>
      </c>
      <c r="C824" s="285">
        <v>3255</v>
      </c>
      <c r="D824" s="285">
        <v>1855</v>
      </c>
      <c r="E824" s="286">
        <f t="shared" si="13"/>
        <v>-0.43</v>
      </c>
    </row>
    <row r="825" ht="36" customHeight="1" spans="1:5">
      <c r="A825" s="400" t="s">
        <v>1523</v>
      </c>
      <c r="B825" s="278" t="s">
        <v>137</v>
      </c>
      <c r="C825" s="281">
        <v>2300</v>
      </c>
      <c r="D825" s="281">
        <v>900</v>
      </c>
      <c r="E825" s="282">
        <f t="shared" si="13"/>
        <v>-0.609</v>
      </c>
    </row>
    <row r="826" ht="36" customHeight="1" spans="1:5">
      <c r="A826" s="400" t="s">
        <v>1524</v>
      </c>
      <c r="B826" s="278" t="s">
        <v>139</v>
      </c>
      <c r="C826" s="281">
        <v>5</v>
      </c>
      <c r="D826" s="281">
        <v>0</v>
      </c>
      <c r="E826" s="282">
        <f t="shared" si="13"/>
        <v>-1</v>
      </c>
    </row>
    <row r="827" ht="36" customHeight="1" spans="1:5">
      <c r="A827" s="400" t="s">
        <v>1525</v>
      </c>
      <c r="B827" s="278" t="s">
        <v>141</v>
      </c>
      <c r="C827" s="281">
        <v>550</v>
      </c>
      <c r="D827" s="281">
        <v>0</v>
      </c>
      <c r="E827" s="282">
        <f t="shared" si="13"/>
        <v>-1</v>
      </c>
    </row>
    <row r="828" ht="36" customHeight="1" spans="1:5">
      <c r="A828" s="400" t="s">
        <v>1526</v>
      </c>
      <c r="B828" s="278" t="s">
        <v>1527</v>
      </c>
      <c r="C828" s="281">
        <v>0</v>
      </c>
      <c r="D828" s="281">
        <v>620</v>
      </c>
      <c r="E828" s="282" t="str">
        <f t="shared" si="13"/>
        <v/>
      </c>
    </row>
    <row r="829" ht="36" customHeight="1" spans="1:5">
      <c r="A829" s="400" t="s">
        <v>1528</v>
      </c>
      <c r="B829" s="278" t="s">
        <v>1529</v>
      </c>
      <c r="C829" s="281">
        <v>0</v>
      </c>
      <c r="D829" s="281">
        <v>0</v>
      </c>
      <c r="E829" s="282" t="str">
        <f t="shared" si="13"/>
        <v/>
      </c>
    </row>
    <row r="830" ht="36" customHeight="1" spans="1:5">
      <c r="A830" s="400" t="s">
        <v>1530</v>
      </c>
      <c r="B830" s="278" t="s">
        <v>1531</v>
      </c>
      <c r="C830" s="281">
        <v>45</v>
      </c>
      <c r="D830" s="281">
        <v>35</v>
      </c>
      <c r="E830" s="282">
        <f t="shared" si="13"/>
        <v>-0.222</v>
      </c>
    </row>
    <row r="831" ht="36" customHeight="1" spans="1:5">
      <c r="A831" s="400" t="s">
        <v>1532</v>
      </c>
      <c r="B831" s="278" t="s">
        <v>1533</v>
      </c>
      <c r="C831" s="281">
        <v>0</v>
      </c>
      <c r="D831" s="281">
        <v>0</v>
      </c>
      <c r="E831" s="282" t="str">
        <f t="shared" si="13"/>
        <v/>
      </c>
    </row>
    <row r="832" ht="36" customHeight="1" spans="1:5">
      <c r="A832" s="400" t="s">
        <v>1534</v>
      </c>
      <c r="B832" s="278" t="s">
        <v>1535</v>
      </c>
      <c r="C832" s="281">
        <v>0</v>
      </c>
      <c r="D832" s="281">
        <v>0</v>
      </c>
      <c r="E832" s="282" t="str">
        <f t="shared" si="13"/>
        <v/>
      </c>
    </row>
    <row r="833" ht="36" customHeight="1" spans="1:5">
      <c r="A833" s="400" t="s">
        <v>1536</v>
      </c>
      <c r="B833" s="278" t="s">
        <v>1537</v>
      </c>
      <c r="C833" s="281">
        <v>0</v>
      </c>
      <c r="D833" s="281">
        <v>0</v>
      </c>
      <c r="E833" s="282" t="str">
        <f t="shared" si="13"/>
        <v/>
      </c>
    </row>
    <row r="834" ht="36" customHeight="1" spans="1:5">
      <c r="A834" s="400" t="s">
        <v>1538</v>
      </c>
      <c r="B834" s="278" t="s">
        <v>1539</v>
      </c>
      <c r="C834" s="281">
        <v>355</v>
      </c>
      <c r="D834" s="281">
        <v>300</v>
      </c>
      <c r="E834" s="282">
        <f t="shared" si="13"/>
        <v>-0.155</v>
      </c>
    </row>
    <row r="835" ht="36" customHeight="1" spans="1:5">
      <c r="A835" s="399" t="s">
        <v>1540</v>
      </c>
      <c r="B835" s="275" t="s">
        <v>1541</v>
      </c>
      <c r="C835" s="285">
        <v>1350</v>
      </c>
      <c r="D835" s="285">
        <v>630</v>
      </c>
      <c r="E835" s="286">
        <f t="shared" si="13"/>
        <v>-0.533</v>
      </c>
    </row>
    <row r="836" ht="36" customHeight="1" spans="1:5">
      <c r="A836" s="400">
        <v>2120201</v>
      </c>
      <c r="B836" s="410" t="s">
        <v>1542</v>
      </c>
      <c r="C836" s="281">
        <v>1350</v>
      </c>
      <c r="D836" s="281">
        <v>630</v>
      </c>
      <c r="E836" s="282">
        <f t="shared" si="13"/>
        <v>-0.533</v>
      </c>
    </row>
    <row r="837" ht="36" customHeight="1" spans="1:5">
      <c r="A837" s="399" t="s">
        <v>1543</v>
      </c>
      <c r="B837" s="275" t="s">
        <v>1544</v>
      </c>
      <c r="C837" s="285">
        <v>85</v>
      </c>
      <c r="D837" s="285">
        <v>800</v>
      </c>
      <c r="E837" s="286">
        <f t="shared" si="13"/>
        <v>8.412</v>
      </c>
    </row>
    <row r="838" ht="36" customHeight="1" spans="1:5">
      <c r="A838" s="400" t="s">
        <v>1545</v>
      </c>
      <c r="B838" s="278" t="s">
        <v>1546</v>
      </c>
      <c r="C838" s="281">
        <v>0</v>
      </c>
      <c r="D838" s="281">
        <v>0</v>
      </c>
      <c r="E838" s="282" t="str">
        <f t="shared" si="13"/>
        <v/>
      </c>
    </row>
    <row r="839" ht="36" customHeight="1" spans="1:5">
      <c r="A839" s="400" t="s">
        <v>1547</v>
      </c>
      <c r="B839" s="278" t="s">
        <v>1548</v>
      </c>
      <c r="C839" s="281">
        <v>85</v>
      </c>
      <c r="D839" s="281">
        <v>800</v>
      </c>
      <c r="E839" s="282">
        <f t="shared" si="13"/>
        <v>8.412</v>
      </c>
    </row>
    <row r="840" ht="36" customHeight="1" spans="1:5">
      <c r="A840" s="399" t="s">
        <v>1549</v>
      </c>
      <c r="B840" s="275" t="s">
        <v>1550</v>
      </c>
      <c r="C840" s="285">
        <v>2500</v>
      </c>
      <c r="D840" s="285">
        <v>3100</v>
      </c>
      <c r="E840" s="286">
        <f t="shared" si="13"/>
        <v>0.24</v>
      </c>
    </row>
    <row r="841" ht="36" customHeight="1" spans="1:5">
      <c r="A841" s="400">
        <v>2120501</v>
      </c>
      <c r="B841" s="410" t="s">
        <v>1551</v>
      </c>
      <c r="C841" s="281">
        <v>2500</v>
      </c>
      <c r="D841" s="281">
        <v>3100</v>
      </c>
      <c r="E841" s="282">
        <f t="shared" si="13"/>
        <v>0.24</v>
      </c>
    </row>
    <row r="842" ht="36" customHeight="1" spans="1:5">
      <c r="A842" s="399" t="s">
        <v>1552</v>
      </c>
      <c r="B842" s="275" t="s">
        <v>1553</v>
      </c>
      <c r="C842" s="285">
        <v>0</v>
      </c>
      <c r="D842" s="285">
        <v>0</v>
      </c>
      <c r="E842" s="286" t="str">
        <f t="shared" si="13"/>
        <v/>
      </c>
    </row>
    <row r="843" ht="36" customHeight="1" spans="1:5">
      <c r="A843" s="400">
        <v>2120601</v>
      </c>
      <c r="B843" s="410" t="s">
        <v>1554</v>
      </c>
      <c r="C843" s="281">
        <v>0</v>
      </c>
      <c r="D843" s="281">
        <v>0</v>
      </c>
      <c r="E843" s="282" t="str">
        <f t="shared" si="13"/>
        <v/>
      </c>
    </row>
    <row r="844" ht="36" customHeight="1" spans="1:5">
      <c r="A844" s="399" t="s">
        <v>1555</v>
      </c>
      <c r="B844" s="275" t="s">
        <v>1556</v>
      </c>
      <c r="C844" s="285">
        <v>15620</v>
      </c>
      <c r="D844" s="285">
        <v>200</v>
      </c>
      <c r="E844" s="286">
        <f t="shared" si="13"/>
        <v>-0.987</v>
      </c>
    </row>
    <row r="845" ht="36" customHeight="1" spans="1:5">
      <c r="A845" s="400">
        <v>2129999</v>
      </c>
      <c r="B845" s="410" t="s">
        <v>1557</v>
      </c>
      <c r="C845" s="281">
        <v>15620</v>
      </c>
      <c r="D845" s="281">
        <v>200</v>
      </c>
      <c r="E845" s="282">
        <f t="shared" si="13"/>
        <v>-0.987</v>
      </c>
    </row>
    <row r="846" ht="36" customHeight="1" spans="1:5">
      <c r="A846" s="403" t="s">
        <v>1558</v>
      </c>
      <c r="B846" s="409" t="s">
        <v>517</v>
      </c>
      <c r="C846" s="405"/>
      <c r="D846" s="405"/>
      <c r="E846" s="286" t="str">
        <f t="shared" si="13"/>
        <v/>
      </c>
    </row>
    <row r="847" ht="36" customHeight="1" spans="1:5">
      <c r="A847" s="399" t="s">
        <v>90</v>
      </c>
      <c r="B847" s="275" t="s">
        <v>91</v>
      </c>
      <c r="C847" s="285">
        <v>49480</v>
      </c>
      <c r="D847" s="285">
        <v>43639</v>
      </c>
      <c r="E847" s="286">
        <f t="shared" si="13"/>
        <v>-0.118</v>
      </c>
    </row>
    <row r="848" ht="36" customHeight="1" spans="1:5">
      <c r="A848" s="399" t="s">
        <v>1559</v>
      </c>
      <c r="B848" s="275" t="s">
        <v>1560</v>
      </c>
      <c r="C848" s="285">
        <v>8978</v>
      </c>
      <c r="D848" s="285">
        <v>8701</v>
      </c>
      <c r="E848" s="286">
        <f t="shared" si="13"/>
        <v>-0.031</v>
      </c>
    </row>
    <row r="849" ht="36" customHeight="1" spans="1:5">
      <c r="A849" s="400" t="s">
        <v>1561</v>
      </c>
      <c r="B849" s="278" t="s">
        <v>137</v>
      </c>
      <c r="C849" s="281">
        <v>1283</v>
      </c>
      <c r="D849" s="281">
        <v>395</v>
      </c>
      <c r="E849" s="282">
        <f t="shared" si="13"/>
        <v>-0.692</v>
      </c>
    </row>
    <row r="850" ht="36" customHeight="1" spans="1:5">
      <c r="A850" s="400" t="s">
        <v>1562</v>
      </c>
      <c r="B850" s="278" t="s">
        <v>139</v>
      </c>
      <c r="C850" s="281">
        <v>0</v>
      </c>
      <c r="D850" s="281">
        <v>160</v>
      </c>
      <c r="E850" s="282" t="str">
        <f t="shared" si="13"/>
        <v/>
      </c>
    </row>
    <row r="851" ht="36" customHeight="1" spans="1:5">
      <c r="A851" s="400" t="s">
        <v>1563</v>
      </c>
      <c r="B851" s="278" t="s">
        <v>141</v>
      </c>
      <c r="C851" s="281">
        <v>0</v>
      </c>
      <c r="D851" s="281">
        <v>0</v>
      </c>
      <c r="E851" s="282" t="str">
        <f t="shared" si="13"/>
        <v/>
      </c>
    </row>
    <row r="852" ht="36" customHeight="1" spans="1:5">
      <c r="A852" s="400" t="s">
        <v>1564</v>
      </c>
      <c r="B852" s="278" t="s">
        <v>155</v>
      </c>
      <c r="C852" s="281">
        <v>0</v>
      </c>
      <c r="D852" s="281">
        <v>1200</v>
      </c>
      <c r="E852" s="282" t="str">
        <f t="shared" si="13"/>
        <v/>
      </c>
    </row>
    <row r="853" ht="36" customHeight="1" spans="1:5">
      <c r="A853" s="400" t="s">
        <v>1565</v>
      </c>
      <c r="B853" s="278" t="s">
        <v>1566</v>
      </c>
      <c r="C853" s="281">
        <v>0</v>
      </c>
      <c r="D853" s="281">
        <v>0</v>
      </c>
      <c r="E853" s="282" t="str">
        <f t="shared" si="13"/>
        <v/>
      </c>
    </row>
    <row r="854" ht="36" customHeight="1" spans="1:5">
      <c r="A854" s="400" t="s">
        <v>1567</v>
      </c>
      <c r="B854" s="278" t="s">
        <v>1568</v>
      </c>
      <c r="C854" s="281">
        <v>0</v>
      </c>
      <c r="D854" s="281">
        <v>0</v>
      </c>
      <c r="E854" s="282" t="str">
        <f t="shared" si="13"/>
        <v/>
      </c>
    </row>
    <row r="855" ht="36" customHeight="1" spans="1:5">
      <c r="A855" s="400" t="s">
        <v>1569</v>
      </c>
      <c r="B855" s="278" t="s">
        <v>1570</v>
      </c>
      <c r="C855" s="281">
        <v>150</v>
      </c>
      <c r="D855" s="281">
        <v>160</v>
      </c>
      <c r="E855" s="282">
        <f t="shared" si="13"/>
        <v>0.067</v>
      </c>
    </row>
    <row r="856" ht="36" customHeight="1" spans="1:5">
      <c r="A856" s="400" t="s">
        <v>1571</v>
      </c>
      <c r="B856" s="278" t="s">
        <v>1572</v>
      </c>
      <c r="C856" s="281">
        <v>0</v>
      </c>
      <c r="D856" s="281">
        <v>0</v>
      </c>
      <c r="E856" s="282" t="str">
        <f t="shared" si="13"/>
        <v/>
      </c>
    </row>
    <row r="857" ht="36" customHeight="1" spans="1:5">
      <c r="A857" s="400" t="s">
        <v>1573</v>
      </c>
      <c r="B857" s="278" t="s">
        <v>1574</v>
      </c>
      <c r="C857" s="281">
        <v>0</v>
      </c>
      <c r="D857" s="281">
        <v>120</v>
      </c>
      <c r="E857" s="282" t="str">
        <f t="shared" si="13"/>
        <v/>
      </c>
    </row>
    <row r="858" ht="36" customHeight="1" spans="1:5">
      <c r="A858" s="400" t="s">
        <v>1575</v>
      </c>
      <c r="B858" s="278" t="s">
        <v>1576</v>
      </c>
      <c r="C858" s="281">
        <v>0</v>
      </c>
      <c r="D858" s="281">
        <v>0</v>
      </c>
      <c r="E858" s="282" t="str">
        <f t="shared" si="13"/>
        <v/>
      </c>
    </row>
    <row r="859" ht="36" customHeight="1" spans="1:5">
      <c r="A859" s="400" t="s">
        <v>1577</v>
      </c>
      <c r="B859" s="278" t="s">
        <v>1578</v>
      </c>
      <c r="C859" s="281">
        <v>0</v>
      </c>
      <c r="D859" s="281">
        <v>0</v>
      </c>
      <c r="E859" s="282" t="str">
        <f t="shared" si="13"/>
        <v/>
      </c>
    </row>
    <row r="860" ht="36" customHeight="1" spans="1:5">
      <c r="A860" s="400" t="s">
        <v>1579</v>
      </c>
      <c r="B860" s="278" t="s">
        <v>1580</v>
      </c>
      <c r="C860" s="281">
        <v>0</v>
      </c>
      <c r="D860" s="281">
        <v>0</v>
      </c>
      <c r="E860" s="282" t="str">
        <f t="shared" si="13"/>
        <v/>
      </c>
    </row>
    <row r="861" ht="36" customHeight="1" spans="1:5">
      <c r="A861" s="400" t="s">
        <v>1581</v>
      </c>
      <c r="B861" s="278" t="s">
        <v>1582</v>
      </c>
      <c r="C861" s="281">
        <v>180</v>
      </c>
      <c r="D861" s="281">
        <v>330</v>
      </c>
      <c r="E861" s="282">
        <f t="shared" si="13"/>
        <v>0.833</v>
      </c>
    </row>
    <row r="862" ht="36" customHeight="1" spans="1:5">
      <c r="A862" s="400" t="s">
        <v>1583</v>
      </c>
      <c r="B862" s="278" t="s">
        <v>1584</v>
      </c>
      <c r="C862" s="281">
        <v>200</v>
      </c>
      <c r="D862" s="281">
        <v>0</v>
      </c>
      <c r="E862" s="282">
        <f t="shared" si="13"/>
        <v>-1</v>
      </c>
    </row>
    <row r="863" ht="36" customHeight="1" spans="1:5">
      <c r="A863" s="400" t="s">
        <v>1585</v>
      </c>
      <c r="B863" s="278" t="s">
        <v>1586</v>
      </c>
      <c r="C863" s="281">
        <v>1000</v>
      </c>
      <c r="D863" s="281">
        <v>0</v>
      </c>
      <c r="E863" s="282">
        <f t="shared" si="13"/>
        <v>-1</v>
      </c>
    </row>
    <row r="864" ht="36" customHeight="1" spans="1:5">
      <c r="A864" s="400" t="s">
        <v>1587</v>
      </c>
      <c r="B864" s="278" t="s">
        <v>1588</v>
      </c>
      <c r="C864" s="281">
        <v>850</v>
      </c>
      <c r="D864" s="281">
        <v>2600</v>
      </c>
      <c r="E864" s="282">
        <f t="shared" si="13"/>
        <v>2.059</v>
      </c>
    </row>
    <row r="865" ht="36" customHeight="1" spans="1:5">
      <c r="A865" s="400" t="s">
        <v>1589</v>
      </c>
      <c r="B865" s="278" t="s">
        <v>1590</v>
      </c>
      <c r="C865" s="281">
        <v>0</v>
      </c>
      <c r="D865" s="281">
        <v>0</v>
      </c>
      <c r="E865" s="282" t="str">
        <f t="shared" si="13"/>
        <v/>
      </c>
    </row>
    <row r="866" ht="36" customHeight="1" spans="1:5">
      <c r="A866" s="400" t="s">
        <v>1591</v>
      </c>
      <c r="B866" s="278" t="s">
        <v>1592</v>
      </c>
      <c r="C866" s="281">
        <v>0</v>
      </c>
      <c r="D866" s="281">
        <v>1720</v>
      </c>
      <c r="E866" s="282" t="str">
        <f t="shared" si="13"/>
        <v/>
      </c>
    </row>
    <row r="867" ht="36" customHeight="1" spans="1:5">
      <c r="A867" s="400" t="s">
        <v>1593</v>
      </c>
      <c r="B867" s="278" t="s">
        <v>1594</v>
      </c>
      <c r="C867" s="281">
        <v>650</v>
      </c>
      <c r="D867" s="281">
        <v>605</v>
      </c>
      <c r="E867" s="282">
        <f t="shared" si="13"/>
        <v>-0.069</v>
      </c>
    </row>
    <row r="868" ht="36" customHeight="1" spans="1:5">
      <c r="A868" s="400" t="s">
        <v>1595</v>
      </c>
      <c r="B868" s="278" t="s">
        <v>1596</v>
      </c>
      <c r="C868" s="281">
        <v>450</v>
      </c>
      <c r="D868" s="281">
        <v>390</v>
      </c>
      <c r="E868" s="282">
        <f t="shared" si="13"/>
        <v>-0.133</v>
      </c>
    </row>
    <row r="869" ht="36" customHeight="1" spans="1:5">
      <c r="A869" s="400" t="s">
        <v>1597</v>
      </c>
      <c r="B869" s="278" t="s">
        <v>1598</v>
      </c>
      <c r="C869" s="281">
        <v>0</v>
      </c>
      <c r="D869" s="281">
        <v>0</v>
      </c>
      <c r="E869" s="282" t="str">
        <f t="shared" ref="E869:E932" si="14">IF(C869&gt;0,D869/C869-1,IF(C869&lt;0,-(D869/C869-1),""))</f>
        <v/>
      </c>
    </row>
    <row r="870" ht="36" customHeight="1" spans="1:5">
      <c r="A870" s="400" t="s">
        <v>1599</v>
      </c>
      <c r="B870" s="278" t="s">
        <v>1600</v>
      </c>
      <c r="C870" s="281">
        <v>0</v>
      </c>
      <c r="D870" s="281">
        <v>0</v>
      </c>
      <c r="E870" s="282" t="str">
        <f t="shared" si="14"/>
        <v/>
      </c>
    </row>
    <row r="871" ht="36" customHeight="1" spans="1:5">
      <c r="A871" s="400" t="s">
        <v>1601</v>
      </c>
      <c r="B871" s="278" t="s">
        <v>1602</v>
      </c>
      <c r="C871" s="281">
        <v>0</v>
      </c>
      <c r="D871" s="281">
        <v>100</v>
      </c>
      <c r="E871" s="282" t="str">
        <f t="shared" si="14"/>
        <v/>
      </c>
    </row>
    <row r="872" ht="36" customHeight="1" spans="1:5">
      <c r="A872" s="400" t="s">
        <v>1603</v>
      </c>
      <c r="B872" s="278" t="s">
        <v>1604</v>
      </c>
      <c r="C872" s="281">
        <v>4200</v>
      </c>
      <c r="D872" s="281">
        <v>761</v>
      </c>
      <c r="E872" s="282">
        <f t="shared" si="14"/>
        <v>-0.819</v>
      </c>
    </row>
    <row r="873" ht="36" customHeight="1" spans="1:5">
      <c r="A873" s="400" t="s">
        <v>1605</v>
      </c>
      <c r="B873" s="278" t="s">
        <v>1606</v>
      </c>
      <c r="C873" s="281">
        <v>15</v>
      </c>
      <c r="D873" s="281">
        <v>160</v>
      </c>
      <c r="E873" s="282">
        <f t="shared" si="14"/>
        <v>9.667</v>
      </c>
    </row>
    <row r="874" ht="36" customHeight="1" spans="1:5">
      <c r="A874" s="399" t="s">
        <v>1607</v>
      </c>
      <c r="B874" s="275" t="s">
        <v>1608</v>
      </c>
      <c r="C874" s="285">
        <v>4815</v>
      </c>
      <c r="D874" s="285">
        <v>5570</v>
      </c>
      <c r="E874" s="286">
        <f t="shared" si="14"/>
        <v>0.157</v>
      </c>
    </row>
    <row r="875" ht="36" customHeight="1" spans="1:5">
      <c r="A875" s="400" t="s">
        <v>1609</v>
      </c>
      <c r="B875" s="278" t="s">
        <v>137</v>
      </c>
      <c r="C875" s="281">
        <v>1300</v>
      </c>
      <c r="D875" s="281">
        <v>1050</v>
      </c>
      <c r="E875" s="282">
        <f t="shared" si="14"/>
        <v>-0.192</v>
      </c>
    </row>
    <row r="876" ht="36" customHeight="1" spans="1:5">
      <c r="A876" s="400" t="s">
        <v>1610</v>
      </c>
      <c r="B876" s="278" t="s">
        <v>139</v>
      </c>
      <c r="C876" s="281">
        <v>0</v>
      </c>
      <c r="D876" s="281">
        <v>60</v>
      </c>
      <c r="E876" s="282" t="str">
        <f t="shared" si="14"/>
        <v/>
      </c>
    </row>
    <row r="877" ht="36" customHeight="1" spans="1:5">
      <c r="A877" s="400" t="s">
        <v>1611</v>
      </c>
      <c r="B877" s="278" t="s">
        <v>141</v>
      </c>
      <c r="C877" s="281">
        <v>0</v>
      </c>
      <c r="D877" s="281">
        <v>0</v>
      </c>
      <c r="E877" s="282" t="str">
        <f t="shared" si="14"/>
        <v/>
      </c>
    </row>
    <row r="878" ht="36" customHeight="1" spans="1:5">
      <c r="A878" s="400" t="s">
        <v>1612</v>
      </c>
      <c r="B878" s="278" t="s">
        <v>1613</v>
      </c>
      <c r="C878" s="281">
        <v>0</v>
      </c>
      <c r="D878" s="281">
        <v>0</v>
      </c>
      <c r="E878" s="282" t="str">
        <f t="shared" si="14"/>
        <v/>
      </c>
    </row>
    <row r="879" ht="36" customHeight="1" spans="1:5">
      <c r="A879" s="400" t="s">
        <v>1614</v>
      </c>
      <c r="B879" s="278" t="s">
        <v>1615</v>
      </c>
      <c r="C879" s="281">
        <v>250</v>
      </c>
      <c r="D879" s="281">
        <v>3200</v>
      </c>
      <c r="E879" s="282">
        <f t="shared" si="14"/>
        <v>11.8</v>
      </c>
    </row>
    <row r="880" ht="36" customHeight="1" spans="1:5">
      <c r="A880" s="400" t="s">
        <v>1616</v>
      </c>
      <c r="B880" s="278" t="s">
        <v>1617</v>
      </c>
      <c r="C880" s="281">
        <v>0</v>
      </c>
      <c r="D880" s="281">
        <v>15</v>
      </c>
      <c r="E880" s="282" t="str">
        <f t="shared" si="14"/>
        <v/>
      </c>
    </row>
    <row r="881" ht="36" customHeight="1" spans="1:5">
      <c r="A881" s="400" t="s">
        <v>1618</v>
      </c>
      <c r="B881" s="278" t="s">
        <v>1619</v>
      </c>
      <c r="C881" s="281">
        <v>0</v>
      </c>
      <c r="D881" s="281">
        <v>280</v>
      </c>
      <c r="E881" s="282" t="str">
        <f t="shared" si="14"/>
        <v/>
      </c>
    </row>
    <row r="882" ht="36" customHeight="1" spans="1:5">
      <c r="A882" s="400" t="s">
        <v>1620</v>
      </c>
      <c r="B882" s="278" t="s">
        <v>1621</v>
      </c>
      <c r="C882" s="281">
        <v>1550</v>
      </c>
      <c r="D882" s="281">
        <v>800</v>
      </c>
      <c r="E882" s="282">
        <f t="shared" si="14"/>
        <v>-0.484</v>
      </c>
    </row>
    <row r="883" ht="36" customHeight="1" spans="1:5">
      <c r="A883" s="400" t="s">
        <v>1622</v>
      </c>
      <c r="B883" s="278" t="s">
        <v>1623</v>
      </c>
      <c r="C883" s="281">
        <v>0</v>
      </c>
      <c r="D883" s="281">
        <v>0</v>
      </c>
      <c r="E883" s="282" t="str">
        <f t="shared" si="14"/>
        <v/>
      </c>
    </row>
    <row r="884" ht="36" customHeight="1" spans="1:5">
      <c r="A884" s="400" t="s">
        <v>1624</v>
      </c>
      <c r="B884" s="278" t="s">
        <v>1625</v>
      </c>
      <c r="C884" s="281">
        <v>0</v>
      </c>
      <c r="D884" s="281">
        <v>130</v>
      </c>
      <c r="E884" s="282" t="str">
        <f t="shared" si="14"/>
        <v/>
      </c>
    </row>
    <row r="885" ht="36" customHeight="1" spans="1:5">
      <c r="A885" s="400" t="s">
        <v>1626</v>
      </c>
      <c r="B885" s="278" t="s">
        <v>1627</v>
      </c>
      <c r="C885" s="281">
        <v>0</v>
      </c>
      <c r="D885" s="281">
        <v>0</v>
      </c>
      <c r="E885" s="282" t="str">
        <f t="shared" si="14"/>
        <v/>
      </c>
    </row>
    <row r="886" ht="36" customHeight="1" spans="1:5">
      <c r="A886" s="400" t="s">
        <v>1628</v>
      </c>
      <c r="B886" s="278" t="s">
        <v>1629</v>
      </c>
      <c r="C886" s="281">
        <v>10</v>
      </c>
      <c r="D886" s="281">
        <v>0</v>
      </c>
      <c r="E886" s="282">
        <f t="shared" si="14"/>
        <v>-1</v>
      </c>
    </row>
    <row r="887" ht="36" customHeight="1" spans="1:5">
      <c r="A887" s="400" t="s">
        <v>1630</v>
      </c>
      <c r="B887" s="278" t="s">
        <v>1631</v>
      </c>
      <c r="C887" s="281">
        <v>0</v>
      </c>
      <c r="D887" s="281">
        <v>0</v>
      </c>
      <c r="E887" s="282" t="str">
        <f t="shared" si="14"/>
        <v/>
      </c>
    </row>
    <row r="888" ht="36" customHeight="1" spans="1:5">
      <c r="A888" s="400" t="s">
        <v>1632</v>
      </c>
      <c r="B888" s="278" t="s">
        <v>1633</v>
      </c>
      <c r="C888" s="281">
        <v>0</v>
      </c>
      <c r="D888" s="281">
        <v>0</v>
      </c>
      <c r="E888" s="282" t="str">
        <f t="shared" si="14"/>
        <v/>
      </c>
    </row>
    <row r="889" ht="36" customHeight="1" spans="1:5">
      <c r="A889" s="400" t="s">
        <v>1634</v>
      </c>
      <c r="B889" s="278" t="s">
        <v>1635</v>
      </c>
      <c r="C889" s="281">
        <v>0</v>
      </c>
      <c r="D889" s="281">
        <v>0</v>
      </c>
      <c r="E889" s="282" t="str">
        <f t="shared" si="14"/>
        <v/>
      </c>
    </row>
    <row r="890" ht="36" customHeight="1" spans="1:5">
      <c r="A890" s="400" t="s">
        <v>1636</v>
      </c>
      <c r="B890" s="278" t="s">
        <v>1637</v>
      </c>
      <c r="C890" s="281">
        <v>0</v>
      </c>
      <c r="D890" s="281">
        <v>0</v>
      </c>
      <c r="E890" s="282" t="str">
        <f t="shared" si="14"/>
        <v/>
      </c>
    </row>
    <row r="891" ht="36" customHeight="1" spans="1:5">
      <c r="A891" s="400" t="s">
        <v>1638</v>
      </c>
      <c r="B891" s="278" t="s">
        <v>1639</v>
      </c>
      <c r="C891" s="281">
        <v>0</v>
      </c>
      <c r="D891" s="281">
        <v>0</v>
      </c>
      <c r="E891" s="282" t="str">
        <f t="shared" si="14"/>
        <v/>
      </c>
    </row>
    <row r="892" ht="36" customHeight="1" spans="1:5">
      <c r="A892" s="400" t="s">
        <v>1640</v>
      </c>
      <c r="B892" s="278" t="s">
        <v>1641</v>
      </c>
      <c r="C892" s="281">
        <v>0</v>
      </c>
      <c r="D892" s="281">
        <v>0</v>
      </c>
      <c r="E892" s="282" t="str">
        <f t="shared" si="14"/>
        <v/>
      </c>
    </row>
    <row r="893" ht="36" customHeight="1" spans="1:5">
      <c r="A893" s="400" t="s">
        <v>1642</v>
      </c>
      <c r="B893" s="278" t="s">
        <v>1643</v>
      </c>
      <c r="C893" s="281">
        <v>0</v>
      </c>
      <c r="D893" s="281">
        <v>0</v>
      </c>
      <c r="E893" s="282" t="str">
        <f t="shared" si="14"/>
        <v/>
      </c>
    </row>
    <row r="894" ht="36" customHeight="1" spans="1:5">
      <c r="A894" s="400" t="s">
        <v>1644</v>
      </c>
      <c r="B894" s="278" t="s">
        <v>1645</v>
      </c>
      <c r="C894" s="281">
        <v>55</v>
      </c>
      <c r="D894" s="281">
        <v>35</v>
      </c>
      <c r="E894" s="282">
        <f t="shared" si="14"/>
        <v>-0.364</v>
      </c>
    </row>
    <row r="895" ht="36" customHeight="1" spans="1:5">
      <c r="A895" s="400" t="s">
        <v>1646</v>
      </c>
      <c r="B895" s="278" t="s">
        <v>1647</v>
      </c>
      <c r="C895" s="281">
        <v>0</v>
      </c>
      <c r="D895" s="281">
        <v>0</v>
      </c>
      <c r="E895" s="282" t="str">
        <f t="shared" si="14"/>
        <v/>
      </c>
    </row>
    <row r="896" ht="36" customHeight="1" spans="1:5">
      <c r="A896" s="400" t="s">
        <v>1648</v>
      </c>
      <c r="B896" s="278" t="s">
        <v>1649</v>
      </c>
      <c r="C896" s="281">
        <v>0</v>
      </c>
      <c r="D896" s="281">
        <v>0</v>
      </c>
      <c r="E896" s="282" t="str">
        <f t="shared" si="14"/>
        <v/>
      </c>
    </row>
    <row r="897" ht="36" customHeight="1" spans="1:5">
      <c r="A897" s="400" t="s">
        <v>1650</v>
      </c>
      <c r="B897" s="278" t="s">
        <v>1578</v>
      </c>
      <c r="C897" s="281">
        <v>0</v>
      </c>
      <c r="D897" s="281">
        <v>0</v>
      </c>
      <c r="E897" s="282" t="str">
        <f t="shared" si="14"/>
        <v/>
      </c>
    </row>
    <row r="898" ht="36" customHeight="1" spans="1:5">
      <c r="A898" s="400" t="s">
        <v>1651</v>
      </c>
      <c r="B898" s="278" t="s">
        <v>1652</v>
      </c>
      <c r="C898" s="281">
        <v>1650</v>
      </c>
      <c r="D898" s="281">
        <v>0</v>
      </c>
      <c r="E898" s="282">
        <f t="shared" si="14"/>
        <v>-1</v>
      </c>
    </row>
    <row r="899" ht="36" customHeight="1" spans="1:5">
      <c r="A899" s="399" t="s">
        <v>1653</v>
      </c>
      <c r="B899" s="275" t="s">
        <v>1654</v>
      </c>
      <c r="C899" s="285">
        <v>3995</v>
      </c>
      <c r="D899" s="285">
        <v>3498</v>
      </c>
      <c r="E899" s="286">
        <f t="shared" si="14"/>
        <v>-0.124</v>
      </c>
    </row>
    <row r="900" ht="36" customHeight="1" spans="1:5">
      <c r="A900" s="400" t="s">
        <v>1655</v>
      </c>
      <c r="B900" s="278" t="s">
        <v>137</v>
      </c>
      <c r="C900" s="281">
        <v>690</v>
      </c>
      <c r="D900" s="281">
        <v>960</v>
      </c>
      <c r="E900" s="282">
        <f t="shared" si="14"/>
        <v>0.391</v>
      </c>
    </row>
    <row r="901" ht="36" customHeight="1" spans="1:5">
      <c r="A901" s="400" t="s">
        <v>1656</v>
      </c>
      <c r="B901" s="278" t="s">
        <v>139</v>
      </c>
      <c r="C901" s="281">
        <v>15</v>
      </c>
      <c r="D901" s="281">
        <v>130</v>
      </c>
      <c r="E901" s="282">
        <f t="shared" si="14"/>
        <v>7.667</v>
      </c>
    </row>
    <row r="902" ht="36" customHeight="1" spans="1:5">
      <c r="A902" s="400" t="s">
        <v>1657</v>
      </c>
      <c r="B902" s="278" t="s">
        <v>141</v>
      </c>
      <c r="C902" s="281">
        <v>0</v>
      </c>
      <c r="D902" s="281">
        <v>0</v>
      </c>
      <c r="E902" s="282" t="str">
        <f t="shared" si="14"/>
        <v/>
      </c>
    </row>
    <row r="903" ht="36" customHeight="1" spans="1:5">
      <c r="A903" s="400" t="s">
        <v>1658</v>
      </c>
      <c r="B903" s="278" t="s">
        <v>1659</v>
      </c>
      <c r="C903" s="281">
        <v>0</v>
      </c>
      <c r="D903" s="281">
        <v>0</v>
      </c>
      <c r="E903" s="282" t="str">
        <f t="shared" si="14"/>
        <v/>
      </c>
    </row>
    <row r="904" ht="36" customHeight="1" spans="1:5">
      <c r="A904" s="400" t="s">
        <v>1660</v>
      </c>
      <c r="B904" s="278" t="s">
        <v>1661</v>
      </c>
      <c r="C904" s="281">
        <v>0</v>
      </c>
      <c r="D904" s="281">
        <v>300</v>
      </c>
      <c r="E904" s="282" t="str">
        <f t="shared" si="14"/>
        <v/>
      </c>
    </row>
    <row r="905" ht="36" customHeight="1" spans="1:5">
      <c r="A905" s="400" t="s">
        <v>1662</v>
      </c>
      <c r="B905" s="278" t="s">
        <v>1663</v>
      </c>
      <c r="C905" s="281">
        <v>0</v>
      </c>
      <c r="D905" s="281">
        <v>45</v>
      </c>
      <c r="E905" s="282" t="str">
        <f t="shared" si="14"/>
        <v/>
      </c>
    </row>
    <row r="906" ht="36" customHeight="1" spans="1:5">
      <c r="A906" s="400" t="s">
        <v>1664</v>
      </c>
      <c r="B906" s="278" t="s">
        <v>1665</v>
      </c>
      <c r="C906" s="281">
        <v>0</v>
      </c>
      <c r="D906" s="281">
        <v>0</v>
      </c>
      <c r="E906" s="282" t="str">
        <f t="shared" si="14"/>
        <v/>
      </c>
    </row>
    <row r="907" ht="36" customHeight="1" spans="1:5">
      <c r="A907" s="400" t="s">
        <v>1666</v>
      </c>
      <c r="B907" s="278" t="s">
        <v>1667</v>
      </c>
      <c r="C907" s="281">
        <v>0</v>
      </c>
      <c r="D907" s="281">
        <v>0</v>
      </c>
      <c r="E907" s="282" t="str">
        <f t="shared" si="14"/>
        <v/>
      </c>
    </row>
    <row r="908" ht="36" customHeight="1" spans="1:5">
      <c r="A908" s="400" t="s">
        <v>1668</v>
      </c>
      <c r="B908" s="278" t="s">
        <v>1669</v>
      </c>
      <c r="C908" s="281">
        <v>0</v>
      </c>
      <c r="D908" s="281">
        <v>0</v>
      </c>
      <c r="E908" s="282" t="str">
        <f t="shared" si="14"/>
        <v/>
      </c>
    </row>
    <row r="909" ht="36" customHeight="1" spans="1:5">
      <c r="A909" s="400" t="s">
        <v>1670</v>
      </c>
      <c r="B909" s="278" t="s">
        <v>1671</v>
      </c>
      <c r="C909" s="281">
        <v>1000</v>
      </c>
      <c r="D909" s="281">
        <v>1065</v>
      </c>
      <c r="E909" s="282">
        <f t="shared" si="14"/>
        <v>0.065</v>
      </c>
    </row>
    <row r="910" ht="36" customHeight="1" spans="1:5">
      <c r="A910" s="400" t="s">
        <v>1672</v>
      </c>
      <c r="B910" s="278" t="s">
        <v>1673</v>
      </c>
      <c r="C910" s="281">
        <v>0</v>
      </c>
      <c r="D910" s="281">
        <v>0</v>
      </c>
      <c r="E910" s="282" t="str">
        <f t="shared" si="14"/>
        <v/>
      </c>
    </row>
    <row r="911" ht="36" customHeight="1" spans="1:5">
      <c r="A911" s="400" t="s">
        <v>1674</v>
      </c>
      <c r="B911" s="278" t="s">
        <v>1675</v>
      </c>
      <c r="C911" s="281">
        <v>0</v>
      </c>
      <c r="D911" s="281">
        <v>58</v>
      </c>
      <c r="E911" s="282" t="str">
        <f t="shared" si="14"/>
        <v/>
      </c>
    </row>
    <row r="912" ht="36" customHeight="1" spans="1:5">
      <c r="A912" s="400" t="s">
        <v>1676</v>
      </c>
      <c r="B912" s="278" t="s">
        <v>1677</v>
      </c>
      <c r="C912" s="281">
        <v>0</v>
      </c>
      <c r="D912" s="281">
        <v>0</v>
      </c>
      <c r="E912" s="282" t="str">
        <f t="shared" si="14"/>
        <v/>
      </c>
    </row>
    <row r="913" ht="36" customHeight="1" spans="1:5">
      <c r="A913" s="400" t="s">
        <v>1678</v>
      </c>
      <c r="B913" s="278" t="s">
        <v>1679</v>
      </c>
      <c r="C913" s="281">
        <v>20</v>
      </c>
      <c r="D913" s="281">
        <v>20</v>
      </c>
      <c r="E913" s="282">
        <f t="shared" si="14"/>
        <v>0</v>
      </c>
    </row>
    <row r="914" ht="36" customHeight="1" spans="1:5">
      <c r="A914" s="400" t="s">
        <v>1680</v>
      </c>
      <c r="B914" s="278" t="s">
        <v>1681</v>
      </c>
      <c r="C914" s="281">
        <v>120</v>
      </c>
      <c r="D914" s="281">
        <v>400</v>
      </c>
      <c r="E914" s="282">
        <f t="shared" si="14"/>
        <v>2.333</v>
      </c>
    </row>
    <row r="915" ht="36" customHeight="1" spans="1:5">
      <c r="A915" s="400" t="s">
        <v>1682</v>
      </c>
      <c r="B915" s="278" t="s">
        <v>1683</v>
      </c>
      <c r="C915" s="281">
        <v>0</v>
      </c>
      <c r="D915" s="281">
        <v>0</v>
      </c>
      <c r="E915" s="282" t="str">
        <f t="shared" si="14"/>
        <v/>
      </c>
    </row>
    <row r="916" ht="36" customHeight="1" spans="1:5">
      <c r="A916" s="400" t="s">
        <v>1684</v>
      </c>
      <c r="B916" s="278" t="s">
        <v>1685</v>
      </c>
      <c r="C916" s="281">
        <v>0</v>
      </c>
      <c r="D916" s="281">
        <v>0</v>
      </c>
      <c r="E916" s="282" t="str">
        <f t="shared" si="14"/>
        <v/>
      </c>
    </row>
    <row r="917" ht="36" customHeight="1" spans="1:5">
      <c r="A917" s="400" t="s">
        <v>1686</v>
      </c>
      <c r="B917" s="278" t="s">
        <v>1687</v>
      </c>
      <c r="C917" s="281">
        <v>0</v>
      </c>
      <c r="D917" s="281">
        <v>0</v>
      </c>
      <c r="E917" s="282" t="str">
        <f t="shared" si="14"/>
        <v/>
      </c>
    </row>
    <row r="918" ht="36" customHeight="1" spans="1:5">
      <c r="A918" s="400" t="s">
        <v>1688</v>
      </c>
      <c r="B918" s="278" t="s">
        <v>1689</v>
      </c>
      <c r="C918" s="281">
        <v>0</v>
      </c>
      <c r="D918" s="281">
        <v>0</v>
      </c>
      <c r="E918" s="282" t="str">
        <f t="shared" si="14"/>
        <v/>
      </c>
    </row>
    <row r="919" ht="36" customHeight="1" spans="1:5">
      <c r="A919" s="400" t="s">
        <v>1690</v>
      </c>
      <c r="B919" s="278" t="s">
        <v>1691</v>
      </c>
      <c r="C919" s="281">
        <v>0</v>
      </c>
      <c r="D919" s="281">
        <v>0</v>
      </c>
      <c r="E919" s="282" t="str">
        <f t="shared" si="14"/>
        <v/>
      </c>
    </row>
    <row r="920" ht="36" customHeight="1" spans="1:5">
      <c r="A920" s="400" t="s">
        <v>1692</v>
      </c>
      <c r="B920" s="278" t="s">
        <v>1693</v>
      </c>
      <c r="C920" s="281">
        <v>0</v>
      </c>
      <c r="D920" s="281">
        <v>0</v>
      </c>
      <c r="E920" s="282" t="str">
        <f t="shared" si="14"/>
        <v/>
      </c>
    </row>
    <row r="921" ht="36" customHeight="1" spans="1:5">
      <c r="A921" s="400" t="s">
        <v>1694</v>
      </c>
      <c r="B921" s="278" t="s">
        <v>1637</v>
      </c>
      <c r="C921" s="281">
        <v>0</v>
      </c>
      <c r="D921" s="281">
        <v>0</v>
      </c>
      <c r="E921" s="282" t="str">
        <f t="shared" si="14"/>
        <v/>
      </c>
    </row>
    <row r="922" ht="36" customHeight="1" spans="1:5">
      <c r="A922" s="400" t="s">
        <v>1695</v>
      </c>
      <c r="B922" s="278" t="s">
        <v>1696</v>
      </c>
      <c r="C922" s="281">
        <v>0</v>
      </c>
      <c r="D922" s="281">
        <v>0</v>
      </c>
      <c r="E922" s="282" t="str">
        <f t="shared" si="14"/>
        <v/>
      </c>
    </row>
    <row r="923" ht="36" customHeight="1" spans="1:5">
      <c r="A923" s="400" t="s">
        <v>1697</v>
      </c>
      <c r="B923" s="278" t="s">
        <v>1698</v>
      </c>
      <c r="C923" s="281">
        <v>150</v>
      </c>
      <c r="D923" s="281">
        <v>0</v>
      </c>
      <c r="E923" s="282">
        <f t="shared" si="14"/>
        <v>-1</v>
      </c>
    </row>
    <row r="924" ht="36" customHeight="1" spans="1:5">
      <c r="A924" s="400" t="s">
        <v>1699</v>
      </c>
      <c r="B924" s="278" t="s">
        <v>1700</v>
      </c>
      <c r="C924" s="281">
        <v>0</v>
      </c>
      <c r="D924" s="281">
        <v>0</v>
      </c>
      <c r="E924" s="282" t="str">
        <f t="shared" si="14"/>
        <v/>
      </c>
    </row>
    <row r="925" ht="36" customHeight="1" spans="1:5">
      <c r="A925" s="400" t="s">
        <v>1701</v>
      </c>
      <c r="B925" s="278" t="s">
        <v>1702</v>
      </c>
      <c r="C925" s="281">
        <v>0</v>
      </c>
      <c r="D925" s="281">
        <v>0</v>
      </c>
      <c r="E925" s="282" t="str">
        <f t="shared" si="14"/>
        <v/>
      </c>
    </row>
    <row r="926" ht="36" customHeight="1" spans="1:5">
      <c r="A926" s="400" t="s">
        <v>1703</v>
      </c>
      <c r="B926" s="278" t="s">
        <v>1704</v>
      </c>
      <c r="C926" s="281">
        <v>2000</v>
      </c>
      <c r="D926" s="281">
        <v>520</v>
      </c>
      <c r="E926" s="282">
        <f t="shared" si="14"/>
        <v>-0.74</v>
      </c>
    </row>
    <row r="927" ht="36" customHeight="1" spans="1:5">
      <c r="A927" s="399" t="s">
        <v>1705</v>
      </c>
      <c r="B927" s="275" t="s">
        <v>1706</v>
      </c>
      <c r="C927" s="285">
        <v>28125</v>
      </c>
      <c r="D927" s="285">
        <v>23120</v>
      </c>
      <c r="E927" s="286">
        <f t="shared" si="14"/>
        <v>-0.178</v>
      </c>
    </row>
    <row r="928" ht="36" customHeight="1" spans="1:5">
      <c r="A928" s="400" t="s">
        <v>1707</v>
      </c>
      <c r="B928" s="278" t="s">
        <v>137</v>
      </c>
      <c r="C928" s="281">
        <v>320</v>
      </c>
      <c r="D928" s="281">
        <v>390</v>
      </c>
      <c r="E928" s="282">
        <f t="shared" si="14"/>
        <v>0.219</v>
      </c>
    </row>
    <row r="929" ht="36" customHeight="1" spans="1:5">
      <c r="A929" s="400" t="s">
        <v>1708</v>
      </c>
      <c r="B929" s="278" t="s">
        <v>139</v>
      </c>
      <c r="C929" s="281">
        <v>10</v>
      </c>
      <c r="D929" s="281">
        <v>0</v>
      </c>
      <c r="E929" s="282">
        <f t="shared" si="14"/>
        <v>-1</v>
      </c>
    </row>
    <row r="930" ht="36" customHeight="1" spans="1:5">
      <c r="A930" s="400" t="s">
        <v>1709</v>
      </c>
      <c r="B930" s="278" t="s">
        <v>141</v>
      </c>
      <c r="C930" s="281">
        <v>0</v>
      </c>
      <c r="D930" s="281">
        <v>0</v>
      </c>
      <c r="E930" s="282" t="str">
        <f t="shared" si="14"/>
        <v/>
      </c>
    </row>
    <row r="931" ht="36" customHeight="1" spans="1:5">
      <c r="A931" s="400" t="s">
        <v>1710</v>
      </c>
      <c r="B931" s="278" t="s">
        <v>1711</v>
      </c>
      <c r="C931" s="281">
        <v>14600</v>
      </c>
      <c r="D931" s="281">
        <v>15600</v>
      </c>
      <c r="E931" s="282">
        <f t="shared" si="14"/>
        <v>0.068</v>
      </c>
    </row>
    <row r="932" ht="36" customHeight="1" spans="1:5">
      <c r="A932" s="400" t="s">
        <v>1712</v>
      </c>
      <c r="B932" s="278" t="s">
        <v>1713</v>
      </c>
      <c r="C932" s="281">
        <v>5050</v>
      </c>
      <c r="D932" s="281">
        <v>4600</v>
      </c>
      <c r="E932" s="282">
        <f t="shared" si="14"/>
        <v>-0.089</v>
      </c>
    </row>
    <row r="933" ht="36" customHeight="1" spans="1:5">
      <c r="A933" s="400" t="s">
        <v>1714</v>
      </c>
      <c r="B933" s="278" t="s">
        <v>1715</v>
      </c>
      <c r="C933" s="281">
        <v>5</v>
      </c>
      <c r="D933" s="281">
        <v>0</v>
      </c>
      <c r="E933" s="282">
        <f t="shared" ref="E933:E996" si="15">IF(C933&gt;0,D933/C933-1,IF(C933&lt;0,-(D933/C933-1),""))</f>
        <v>-1</v>
      </c>
    </row>
    <row r="934" ht="36" customHeight="1" spans="1:5">
      <c r="A934" s="400" t="s">
        <v>1716</v>
      </c>
      <c r="B934" s="278" t="s">
        <v>1717</v>
      </c>
      <c r="C934" s="281">
        <v>750</v>
      </c>
      <c r="D934" s="281">
        <v>230</v>
      </c>
      <c r="E934" s="282">
        <f t="shared" si="15"/>
        <v>-0.693</v>
      </c>
    </row>
    <row r="935" ht="36" customHeight="1" spans="1:5">
      <c r="A935" s="400" t="s">
        <v>1718</v>
      </c>
      <c r="B935" s="278" t="s">
        <v>1719</v>
      </c>
      <c r="C935" s="281">
        <v>0</v>
      </c>
      <c r="D935" s="281">
        <v>0</v>
      </c>
      <c r="E935" s="282" t="str">
        <f t="shared" si="15"/>
        <v/>
      </c>
    </row>
    <row r="936" ht="36" customHeight="1" spans="1:5">
      <c r="A936" s="400" t="s">
        <v>1720</v>
      </c>
      <c r="B936" s="278" t="s">
        <v>1721</v>
      </c>
      <c r="C936" s="281">
        <v>0</v>
      </c>
      <c r="D936" s="281">
        <v>0</v>
      </c>
      <c r="E936" s="282" t="str">
        <f t="shared" si="15"/>
        <v/>
      </c>
    </row>
    <row r="937" ht="36" customHeight="1" spans="1:5">
      <c r="A937" s="400" t="s">
        <v>1722</v>
      </c>
      <c r="B937" s="278" t="s">
        <v>1723</v>
      </c>
      <c r="C937" s="281">
        <v>7390</v>
      </c>
      <c r="D937" s="281">
        <v>2300</v>
      </c>
      <c r="E937" s="282">
        <f t="shared" si="15"/>
        <v>-0.689</v>
      </c>
    </row>
    <row r="938" ht="36" customHeight="1" spans="1:5">
      <c r="A938" s="399" t="s">
        <v>1724</v>
      </c>
      <c r="B938" s="275" t="s">
        <v>1725</v>
      </c>
      <c r="C938" s="285">
        <v>10</v>
      </c>
      <c r="D938" s="285">
        <v>0</v>
      </c>
      <c r="E938" s="286">
        <f t="shared" si="15"/>
        <v>-1</v>
      </c>
    </row>
    <row r="939" ht="36" customHeight="1" spans="1:5">
      <c r="A939" s="400" t="s">
        <v>1726</v>
      </c>
      <c r="B939" s="278" t="s">
        <v>1727</v>
      </c>
      <c r="C939" s="281">
        <v>10</v>
      </c>
      <c r="D939" s="281">
        <v>0</v>
      </c>
      <c r="E939" s="282">
        <f t="shared" si="15"/>
        <v>-1</v>
      </c>
    </row>
    <row r="940" ht="36" customHeight="1" spans="1:5">
      <c r="A940" s="400" t="s">
        <v>1728</v>
      </c>
      <c r="B940" s="278" t="s">
        <v>1729</v>
      </c>
      <c r="C940" s="281">
        <v>0</v>
      </c>
      <c r="D940" s="281">
        <v>0</v>
      </c>
      <c r="E940" s="282" t="str">
        <f t="shared" si="15"/>
        <v/>
      </c>
    </row>
    <row r="941" ht="36" customHeight="1" spans="1:5">
      <c r="A941" s="400" t="s">
        <v>1730</v>
      </c>
      <c r="B941" s="278" t="s">
        <v>1731</v>
      </c>
      <c r="C941" s="281">
        <v>0</v>
      </c>
      <c r="D941" s="281">
        <v>0</v>
      </c>
      <c r="E941" s="282" t="str">
        <f t="shared" si="15"/>
        <v/>
      </c>
    </row>
    <row r="942" ht="36" customHeight="1" spans="1:5">
      <c r="A942" s="400" t="s">
        <v>1732</v>
      </c>
      <c r="B942" s="278" t="s">
        <v>1733</v>
      </c>
      <c r="C942" s="281">
        <v>0</v>
      </c>
      <c r="D942" s="281">
        <v>0</v>
      </c>
      <c r="E942" s="282" t="str">
        <f t="shared" si="15"/>
        <v/>
      </c>
    </row>
    <row r="943" ht="36" customHeight="1" spans="1:5">
      <c r="A943" s="400" t="s">
        <v>1734</v>
      </c>
      <c r="B943" s="278" t="s">
        <v>1735</v>
      </c>
      <c r="C943" s="281">
        <v>0</v>
      </c>
      <c r="D943" s="281">
        <v>0</v>
      </c>
      <c r="E943" s="282" t="str">
        <f t="shared" si="15"/>
        <v/>
      </c>
    </row>
    <row r="944" ht="36" customHeight="1" spans="1:5">
      <c r="A944" s="400" t="s">
        <v>1736</v>
      </c>
      <c r="B944" s="278" t="s">
        <v>1737</v>
      </c>
      <c r="C944" s="281">
        <v>0</v>
      </c>
      <c r="D944" s="281">
        <v>0</v>
      </c>
      <c r="E944" s="282" t="str">
        <f t="shared" si="15"/>
        <v/>
      </c>
    </row>
    <row r="945" ht="36" customHeight="1" spans="1:5">
      <c r="A945" s="399" t="s">
        <v>1738</v>
      </c>
      <c r="B945" s="275" t="s">
        <v>1739</v>
      </c>
      <c r="C945" s="285">
        <v>1957</v>
      </c>
      <c r="D945" s="285">
        <v>1450</v>
      </c>
      <c r="E945" s="286">
        <f t="shared" si="15"/>
        <v>-0.259</v>
      </c>
    </row>
    <row r="946" ht="36" customHeight="1" spans="1:5">
      <c r="A946" s="400" t="s">
        <v>1740</v>
      </c>
      <c r="B946" s="278" t="s">
        <v>1741</v>
      </c>
      <c r="C946" s="281">
        <v>0</v>
      </c>
      <c r="D946" s="281">
        <v>300</v>
      </c>
      <c r="E946" s="282" t="str">
        <f t="shared" si="15"/>
        <v/>
      </c>
    </row>
    <row r="947" ht="36" customHeight="1" spans="1:5">
      <c r="A947" s="400" t="s">
        <v>1742</v>
      </c>
      <c r="B947" s="278" t="s">
        <v>1743</v>
      </c>
      <c r="C947" s="281">
        <v>607</v>
      </c>
      <c r="D947" s="281">
        <v>0</v>
      </c>
      <c r="E947" s="282">
        <f t="shared" si="15"/>
        <v>-1</v>
      </c>
    </row>
    <row r="948" ht="36" customHeight="1" spans="1:5">
      <c r="A948" s="400" t="s">
        <v>1744</v>
      </c>
      <c r="B948" s="278" t="s">
        <v>1745</v>
      </c>
      <c r="C948" s="281">
        <v>400</v>
      </c>
      <c r="D948" s="281">
        <v>300</v>
      </c>
      <c r="E948" s="282">
        <f t="shared" si="15"/>
        <v>-0.25</v>
      </c>
    </row>
    <row r="949" ht="36" customHeight="1" spans="1:5">
      <c r="A949" s="400" t="s">
        <v>1746</v>
      </c>
      <c r="B949" s="278" t="s">
        <v>1747</v>
      </c>
      <c r="C949" s="281">
        <v>950</v>
      </c>
      <c r="D949" s="281">
        <v>850</v>
      </c>
      <c r="E949" s="282">
        <f t="shared" si="15"/>
        <v>-0.105</v>
      </c>
    </row>
    <row r="950" ht="36" customHeight="1" spans="1:5">
      <c r="A950" s="400" t="s">
        <v>1748</v>
      </c>
      <c r="B950" s="278" t="s">
        <v>1749</v>
      </c>
      <c r="C950" s="281">
        <v>0</v>
      </c>
      <c r="D950" s="281">
        <v>0</v>
      </c>
      <c r="E950" s="282" t="str">
        <f t="shared" si="15"/>
        <v/>
      </c>
    </row>
    <row r="951" ht="36" customHeight="1" spans="1:5">
      <c r="A951" s="400" t="s">
        <v>1750</v>
      </c>
      <c r="B951" s="278" t="s">
        <v>1751</v>
      </c>
      <c r="C951" s="281">
        <v>0</v>
      </c>
      <c r="D951" s="281">
        <v>0</v>
      </c>
      <c r="E951" s="282" t="str">
        <f t="shared" si="15"/>
        <v/>
      </c>
    </row>
    <row r="952" ht="36" customHeight="1" spans="1:5">
      <c r="A952" s="399" t="s">
        <v>1752</v>
      </c>
      <c r="B952" s="275" t="s">
        <v>1753</v>
      </c>
      <c r="C952" s="285">
        <v>0</v>
      </c>
      <c r="D952" s="285">
        <v>0</v>
      </c>
      <c r="E952" s="286" t="str">
        <f t="shared" si="15"/>
        <v/>
      </c>
    </row>
    <row r="953" ht="36" customHeight="1" spans="1:5">
      <c r="A953" s="400" t="s">
        <v>1754</v>
      </c>
      <c r="B953" s="278" t="s">
        <v>1755</v>
      </c>
      <c r="C953" s="281">
        <v>0</v>
      </c>
      <c r="D953" s="281">
        <v>0</v>
      </c>
      <c r="E953" s="282" t="str">
        <f t="shared" si="15"/>
        <v/>
      </c>
    </row>
    <row r="954" ht="36" customHeight="1" spans="1:5">
      <c r="A954" s="400" t="s">
        <v>1756</v>
      </c>
      <c r="B954" s="278" t="s">
        <v>1757</v>
      </c>
      <c r="C954" s="281">
        <v>0</v>
      </c>
      <c r="D954" s="281">
        <v>0</v>
      </c>
      <c r="E954" s="282" t="str">
        <f t="shared" si="15"/>
        <v/>
      </c>
    </row>
    <row r="955" ht="36" customHeight="1" spans="1:5">
      <c r="A955" s="399" t="s">
        <v>1758</v>
      </c>
      <c r="B955" s="275" t="s">
        <v>1759</v>
      </c>
      <c r="C955" s="285">
        <v>1600</v>
      </c>
      <c r="D955" s="285">
        <v>1300</v>
      </c>
      <c r="E955" s="286">
        <f t="shared" si="15"/>
        <v>-0.188</v>
      </c>
    </row>
    <row r="956" ht="36" customHeight="1" spans="1:5">
      <c r="A956" s="400" t="s">
        <v>1760</v>
      </c>
      <c r="B956" s="278" t="s">
        <v>1761</v>
      </c>
      <c r="C956" s="281">
        <v>0</v>
      </c>
      <c r="D956" s="281">
        <v>0</v>
      </c>
      <c r="E956" s="282" t="str">
        <f t="shared" si="15"/>
        <v/>
      </c>
    </row>
    <row r="957" ht="36" customHeight="1" spans="1:5">
      <c r="A957" s="400" t="s">
        <v>1762</v>
      </c>
      <c r="B957" s="278" t="s">
        <v>1763</v>
      </c>
      <c r="C957" s="281">
        <v>1600</v>
      </c>
      <c r="D957" s="281">
        <v>1300</v>
      </c>
      <c r="E957" s="282">
        <f t="shared" si="15"/>
        <v>-0.188</v>
      </c>
    </row>
    <row r="958" ht="36" customHeight="1" spans="1:5">
      <c r="A958" s="399" t="s">
        <v>1764</v>
      </c>
      <c r="B958" s="409" t="s">
        <v>517</v>
      </c>
      <c r="C958" s="412"/>
      <c r="D958" s="412"/>
      <c r="E958" s="286" t="str">
        <f t="shared" si="15"/>
        <v/>
      </c>
    </row>
    <row r="959" ht="36" customHeight="1" spans="1:5">
      <c r="A959" s="399" t="s">
        <v>1765</v>
      </c>
      <c r="B959" s="409" t="s">
        <v>1766</v>
      </c>
      <c r="C959" s="412"/>
      <c r="D959" s="412"/>
      <c r="E959" s="286" t="str">
        <f t="shared" si="15"/>
        <v/>
      </c>
    </row>
    <row r="960" ht="36" customHeight="1" spans="1:5">
      <c r="A960" s="399" t="s">
        <v>92</v>
      </c>
      <c r="B960" s="275" t="s">
        <v>93</v>
      </c>
      <c r="C960" s="285">
        <v>4250</v>
      </c>
      <c r="D960" s="285">
        <v>2490</v>
      </c>
      <c r="E960" s="286">
        <f t="shared" si="15"/>
        <v>-0.414</v>
      </c>
    </row>
    <row r="961" ht="36" customHeight="1" spans="1:5">
      <c r="A961" s="399" t="s">
        <v>1767</v>
      </c>
      <c r="B961" s="275" t="s">
        <v>1768</v>
      </c>
      <c r="C961" s="285">
        <v>1900</v>
      </c>
      <c r="D961" s="285">
        <v>1100</v>
      </c>
      <c r="E961" s="286">
        <f t="shared" si="15"/>
        <v>-0.421</v>
      </c>
    </row>
    <row r="962" ht="36" customHeight="1" spans="1:5">
      <c r="A962" s="400" t="s">
        <v>1769</v>
      </c>
      <c r="B962" s="278" t="s">
        <v>137</v>
      </c>
      <c r="C962" s="281">
        <v>0</v>
      </c>
      <c r="D962" s="281">
        <v>0</v>
      </c>
      <c r="E962" s="282" t="str">
        <f t="shared" si="15"/>
        <v/>
      </c>
    </row>
    <row r="963" ht="36" customHeight="1" spans="1:5">
      <c r="A963" s="400" t="s">
        <v>1770</v>
      </c>
      <c r="B963" s="278" t="s">
        <v>139</v>
      </c>
      <c r="C963" s="281">
        <v>0</v>
      </c>
      <c r="D963" s="281">
        <v>0</v>
      </c>
      <c r="E963" s="282" t="str">
        <f t="shared" si="15"/>
        <v/>
      </c>
    </row>
    <row r="964" ht="36" customHeight="1" spans="1:5">
      <c r="A964" s="400" t="s">
        <v>1771</v>
      </c>
      <c r="B964" s="278" t="s">
        <v>141</v>
      </c>
      <c r="C964" s="281">
        <v>0</v>
      </c>
      <c r="D964" s="281">
        <v>0</v>
      </c>
      <c r="E964" s="282" t="str">
        <f t="shared" si="15"/>
        <v/>
      </c>
    </row>
    <row r="965" ht="36" customHeight="1" spans="1:5">
      <c r="A965" s="400" t="s">
        <v>1772</v>
      </c>
      <c r="B965" s="278" t="s">
        <v>1773</v>
      </c>
      <c r="C965" s="281">
        <v>0</v>
      </c>
      <c r="D965" s="281">
        <v>0</v>
      </c>
      <c r="E965" s="282" t="str">
        <f t="shared" si="15"/>
        <v/>
      </c>
    </row>
    <row r="966" ht="36" customHeight="1" spans="1:5">
      <c r="A966" s="400" t="s">
        <v>1774</v>
      </c>
      <c r="B966" s="278" t="s">
        <v>1775</v>
      </c>
      <c r="C966" s="281">
        <v>1900</v>
      </c>
      <c r="D966" s="281">
        <v>1100</v>
      </c>
      <c r="E966" s="282">
        <f t="shared" si="15"/>
        <v>-0.421</v>
      </c>
    </row>
    <row r="967" ht="36" customHeight="1" spans="1:5">
      <c r="A967" s="400" t="s">
        <v>1776</v>
      </c>
      <c r="B967" s="278" t="s">
        <v>1777</v>
      </c>
      <c r="C967" s="281">
        <v>0</v>
      </c>
      <c r="D967" s="281">
        <v>0</v>
      </c>
      <c r="E967" s="282" t="str">
        <f t="shared" si="15"/>
        <v/>
      </c>
    </row>
    <row r="968" ht="36" customHeight="1" spans="1:5">
      <c r="A968" s="400" t="s">
        <v>1778</v>
      </c>
      <c r="B968" s="278" t="s">
        <v>1779</v>
      </c>
      <c r="C968" s="281">
        <v>0</v>
      </c>
      <c r="D968" s="281">
        <v>0</v>
      </c>
      <c r="E968" s="282" t="str">
        <f t="shared" si="15"/>
        <v/>
      </c>
    </row>
    <row r="969" ht="36" customHeight="1" spans="1:5">
      <c r="A969" s="400" t="s">
        <v>1780</v>
      </c>
      <c r="B969" s="278" t="s">
        <v>1781</v>
      </c>
      <c r="C969" s="281">
        <v>0</v>
      </c>
      <c r="D969" s="281">
        <v>0</v>
      </c>
      <c r="E969" s="282" t="str">
        <f t="shared" si="15"/>
        <v/>
      </c>
    </row>
    <row r="970" ht="36" customHeight="1" spans="1:5">
      <c r="A970" s="400" t="s">
        <v>1782</v>
      </c>
      <c r="B970" s="278" t="s">
        <v>1783</v>
      </c>
      <c r="C970" s="281">
        <v>0</v>
      </c>
      <c r="D970" s="281">
        <v>0</v>
      </c>
      <c r="E970" s="282" t="str">
        <f t="shared" si="15"/>
        <v/>
      </c>
    </row>
    <row r="971" ht="36" customHeight="1" spans="1:5">
      <c r="A971" s="400" t="s">
        <v>1784</v>
      </c>
      <c r="B971" s="278" t="s">
        <v>1785</v>
      </c>
      <c r="C971" s="281">
        <v>0</v>
      </c>
      <c r="D971" s="281">
        <v>0</v>
      </c>
      <c r="E971" s="282" t="str">
        <f t="shared" si="15"/>
        <v/>
      </c>
    </row>
    <row r="972" ht="36" customHeight="1" spans="1:5">
      <c r="A972" s="400" t="s">
        <v>1786</v>
      </c>
      <c r="B972" s="278" t="s">
        <v>1787</v>
      </c>
      <c r="C972" s="281">
        <v>0</v>
      </c>
      <c r="D972" s="281">
        <v>0</v>
      </c>
      <c r="E972" s="282" t="str">
        <f t="shared" si="15"/>
        <v/>
      </c>
    </row>
    <row r="973" ht="36" customHeight="1" spans="1:5">
      <c r="A973" s="400" t="s">
        <v>1788</v>
      </c>
      <c r="B973" s="278" t="s">
        <v>1789</v>
      </c>
      <c r="C973" s="281">
        <v>0</v>
      </c>
      <c r="D973" s="281">
        <v>0</v>
      </c>
      <c r="E973" s="282" t="str">
        <f t="shared" si="15"/>
        <v/>
      </c>
    </row>
    <row r="974" ht="36" customHeight="1" spans="1:5">
      <c r="A974" s="400" t="s">
        <v>1790</v>
      </c>
      <c r="B974" s="278" t="s">
        <v>1791</v>
      </c>
      <c r="C974" s="281">
        <v>0</v>
      </c>
      <c r="D974" s="281">
        <v>0</v>
      </c>
      <c r="E974" s="282" t="str">
        <f t="shared" si="15"/>
        <v/>
      </c>
    </row>
    <row r="975" ht="36" customHeight="1" spans="1:5">
      <c r="A975" s="400" t="s">
        <v>1792</v>
      </c>
      <c r="B975" s="278" t="s">
        <v>1793</v>
      </c>
      <c r="C975" s="281">
        <v>0</v>
      </c>
      <c r="D975" s="281">
        <v>0</v>
      </c>
      <c r="E975" s="282" t="str">
        <f t="shared" si="15"/>
        <v/>
      </c>
    </row>
    <row r="976" ht="36" customHeight="1" spans="1:5">
      <c r="A976" s="400" t="s">
        <v>1794</v>
      </c>
      <c r="B976" s="278" t="s">
        <v>1795</v>
      </c>
      <c r="C976" s="281">
        <v>0</v>
      </c>
      <c r="D976" s="281">
        <v>0</v>
      </c>
      <c r="E976" s="282" t="str">
        <f t="shared" si="15"/>
        <v/>
      </c>
    </row>
    <row r="977" ht="36" customHeight="1" spans="1:5">
      <c r="A977" s="400" t="s">
        <v>1796</v>
      </c>
      <c r="B977" s="278" t="s">
        <v>1797</v>
      </c>
      <c r="C977" s="281">
        <v>0</v>
      </c>
      <c r="D977" s="281">
        <v>0</v>
      </c>
      <c r="E977" s="282" t="str">
        <f t="shared" si="15"/>
        <v/>
      </c>
    </row>
    <row r="978" ht="36" customHeight="1" spans="1:5">
      <c r="A978" s="400" t="s">
        <v>1798</v>
      </c>
      <c r="B978" s="278" t="s">
        <v>1799</v>
      </c>
      <c r="C978" s="281">
        <v>0</v>
      </c>
      <c r="D978" s="281">
        <v>0</v>
      </c>
      <c r="E978" s="282" t="str">
        <f t="shared" si="15"/>
        <v/>
      </c>
    </row>
    <row r="979" ht="36" customHeight="1" spans="1:5">
      <c r="A979" s="400" t="s">
        <v>1800</v>
      </c>
      <c r="B979" s="278" t="s">
        <v>1801</v>
      </c>
      <c r="C979" s="281">
        <v>0</v>
      </c>
      <c r="D979" s="281">
        <v>0</v>
      </c>
      <c r="E979" s="282" t="str">
        <f t="shared" si="15"/>
        <v/>
      </c>
    </row>
    <row r="980" ht="36" customHeight="1" spans="1:5">
      <c r="A980" s="400" t="s">
        <v>1802</v>
      </c>
      <c r="B980" s="278" t="s">
        <v>1803</v>
      </c>
      <c r="C980" s="281">
        <v>0</v>
      </c>
      <c r="D980" s="281">
        <v>0</v>
      </c>
      <c r="E980" s="282" t="str">
        <f t="shared" si="15"/>
        <v/>
      </c>
    </row>
    <row r="981" ht="36" customHeight="1" spans="1:5">
      <c r="A981" s="400" t="s">
        <v>1804</v>
      </c>
      <c r="B981" s="278" t="s">
        <v>1805</v>
      </c>
      <c r="C981" s="281">
        <v>0</v>
      </c>
      <c r="D981" s="281">
        <v>0</v>
      </c>
      <c r="E981" s="282" t="str">
        <f t="shared" si="15"/>
        <v/>
      </c>
    </row>
    <row r="982" ht="36" customHeight="1" spans="1:5">
      <c r="A982" s="400" t="s">
        <v>1806</v>
      </c>
      <c r="B982" s="278" t="s">
        <v>1807</v>
      </c>
      <c r="C982" s="281">
        <v>0</v>
      </c>
      <c r="D982" s="281">
        <v>0</v>
      </c>
      <c r="E982" s="282" t="str">
        <f t="shared" si="15"/>
        <v/>
      </c>
    </row>
    <row r="983" ht="36" customHeight="1" spans="1:5">
      <c r="A983" s="400" t="s">
        <v>1808</v>
      </c>
      <c r="B983" s="278" t="s">
        <v>1809</v>
      </c>
      <c r="C983" s="281">
        <v>0</v>
      </c>
      <c r="D983" s="281">
        <v>0</v>
      </c>
      <c r="E983" s="282" t="str">
        <f t="shared" si="15"/>
        <v/>
      </c>
    </row>
    <row r="984" ht="36" customHeight="1" spans="1:5">
      <c r="A984" s="399" t="s">
        <v>1810</v>
      </c>
      <c r="B984" s="275" t="s">
        <v>1811</v>
      </c>
      <c r="C984" s="285">
        <v>0</v>
      </c>
      <c r="D984" s="285">
        <v>0</v>
      </c>
      <c r="E984" s="286" t="str">
        <f t="shared" si="15"/>
        <v/>
      </c>
    </row>
    <row r="985" ht="36" customHeight="1" spans="1:5">
      <c r="A985" s="400" t="s">
        <v>1812</v>
      </c>
      <c r="B985" s="278" t="s">
        <v>137</v>
      </c>
      <c r="C985" s="281">
        <v>0</v>
      </c>
      <c r="D985" s="281">
        <v>0</v>
      </c>
      <c r="E985" s="282" t="str">
        <f t="shared" si="15"/>
        <v/>
      </c>
    </row>
    <row r="986" ht="36" customHeight="1" spans="1:5">
      <c r="A986" s="400" t="s">
        <v>1813</v>
      </c>
      <c r="B986" s="278" t="s">
        <v>139</v>
      </c>
      <c r="C986" s="281">
        <v>0</v>
      </c>
      <c r="D986" s="281">
        <v>0</v>
      </c>
      <c r="E986" s="282" t="str">
        <f t="shared" si="15"/>
        <v/>
      </c>
    </row>
    <row r="987" ht="36" customHeight="1" spans="1:5">
      <c r="A987" s="400" t="s">
        <v>1814</v>
      </c>
      <c r="B987" s="278" t="s">
        <v>141</v>
      </c>
      <c r="C987" s="281">
        <v>0</v>
      </c>
      <c r="D987" s="281">
        <v>0</v>
      </c>
      <c r="E987" s="282" t="str">
        <f t="shared" si="15"/>
        <v/>
      </c>
    </row>
    <row r="988" ht="36" customHeight="1" spans="1:5">
      <c r="A988" s="400" t="s">
        <v>1815</v>
      </c>
      <c r="B988" s="278" t="s">
        <v>1816</v>
      </c>
      <c r="C988" s="281">
        <v>0</v>
      </c>
      <c r="D988" s="281">
        <v>0</v>
      </c>
      <c r="E988" s="282" t="str">
        <f t="shared" si="15"/>
        <v/>
      </c>
    </row>
    <row r="989" ht="36" customHeight="1" spans="1:5">
      <c r="A989" s="400" t="s">
        <v>1817</v>
      </c>
      <c r="B989" s="278" t="s">
        <v>1818</v>
      </c>
      <c r="C989" s="281">
        <v>0</v>
      </c>
      <c r="D989" s="281">
        <v>0</v>
      </c>
      <c r="E989" s="282" t="str">
        <f t="shared" si="15"/>
        <v/>
      </c>
    </row>
    <row r="990" ht="36" customHeight="1" spans="1:5">
      <c r="A990" s="400" t="s">
        <v>1819</v>
      </c>
      <c r="B990" s="278" t="s">
        <v>1820</v>
      </c>
      <c r="C990" s="281">
        <v>0</v>
      </c>
      <c r="D990" s="281">
        <v>0</v>
      </c>
      <c r="E990" s="282" t="str">
        <f t="shared" si="15"/>
        <v/>
      </c>
    </row>
    <row r="991" ht="36" customHeight="1" spans="1:5">
      <c r="A991" s="400" t="s">
        <v>1821</v>
      </c>
      <c r="B991" s="278" t="s">
        <v>1822</v>
      </c>
      <c r="C991" s="281">
        <v>0</v>
      </c>
      <c r="D991" s="281">
        <v>0</v>
      </c>
      <c r="E991" s="282" t="str">
        <f t="shared" si="15"/>
        <v/>
      </c>
    </row>
    <row r="992" ht="36" customHeight="1" spans="1:5">
      <c r="A992" s="400" t="s">
        <v>1823</v>
      </c>
      <c r="B992" s="278" t="s">
        <v>1824</v>
      </c>
      <c r="C992" s="281">
        <v>0</v>
      </c>
      <c r="D992" s="281">
        <v>0</v>
      </c>
      <c r="E992" s="282" t="str">
        <f t="shared" si="15"/>
        <v/>
      </c>
    </row>
    <row r="993" ht="36" customHeight="1" spans="1:5">
      <c r="A993" s="400" t="s">
        <v>1825</v>
      </c>
      <c r="B993" s="278" t="s">
        <v>1826</v>
      </c>
      <c r="C993" s="281">
        <v>0</v>
      </c>
      <c r="D993" s="281">
        <v>0</v>
      </c>
      <c r="E993" s="282" t="str">
        <f t="shared" si="15"/>
        <v/>
      </c>
    </row>
    <row r="994" ht="36" customHeight="1" spans="1:5">
      <c r="A994" s="399" t="s">
        <v>1827</v>
      </c>
      <c r="B994" s="275" t="s">
        <v>1828</v>
      </c>
      <c r="C994" s="285">
        <v>0</v>
      </c>
      <c r="D994" s="285">
        <v>0</v>
      </c>
      <c r="E994" s="286" t="str">
        <f t="shared" si="15"/>
        <v/>
      </c>
    </row>
    <row r="995" ht="36" customHeight="1" spans="1:5">
      <c r="A995" s="400" t="s">
        <v>1829</v>
      </c>
      <c r="B995" s="278" t="s">
        <v>137</v>
      </c>
      <c r="C995" s="281">
        <v>0</v>
      </c>
      <c r="D995" s="281">
        <v>0</v>
      </c>
      <c r="E995" s="282" t="str">
        <f t="shared" si="15"/>
        <v/>
      </c>
    </row>
    <row r="996" ht="36" customHeight="1" spans="1:5">
      <c r="A996" s="400" t="s">
        <v>1830</v>
      </c>
      <c r="B996" s="278" t="s">
        <v>139</v>
      </c>
      <c r="C996" s="281">
        <v>0</v>
      </c>
      <c r="D996" s="281">
        <v>0</v>
      </c>
      <c r="E996" s="282" t="str">
        <f t="shared" si="15"/>
        <v/>
      </c>
    </row>
    <row r="997" ht="36" customHeight="1" spans="1:5">
      <c r="A997" s="400" t="s">
        <v>1831</v>
      </c>
      <c r="B997" s="278" t="s">
        <v>141</v>
      </c>
      <c r="C997" s="281">
        <v>0</v>
      </c>
      <c r="D997" s="281">
        <v>0</v>
      </c>
      <c r="E997" s="282" t="str">
        <f t="shared" ref="E997:E1060" si="16">IF(C997&gt;0,D997/C997-1,IF(C997&lt;0,-(D997/C997-1),""))</f>
        <v/>
      </c>
    </row>
    <row r="998" ht="36" customHeight="1" spans="1:5">
      <c r="A998" s="400" t="s">
        <v>1832</v>
      </c>
      <c r="B998" s="278" t="s">
        <v>1833</v>
      </c>
      <c r="C998" s="281">
        <v>0</v>
      </c>
      <c r="D998" s="281">
        <v>0</v>
      </c>
      <c r="E998" s="282" t="str">
        <f t="shared" si="16"/>
        <v/>
      </c>
    </row>
    <row r="999" ht="36" customHeight="1" spans="1:5">
      <c r="A999" s="400" t="s">
        <v>1834</v>
      </c>
      <c r="B999" s="278" t="s">
        <v>1835</v>
      </c>
      <c r="C999" s="281">
        <v>0</v>
      </c>
      <c r="D999" s="281">
        <v>0</v>
      </c>
      <c r="E999" s="282" t="str">
        <f t="shared" si="16"/>
        <v/>
      </c>
    </row>
    <row r="1000" ht="36" customHeight="1" spans="1:5">
      <c r="A1000" s="400" t="s">
        <v>1836</v>
      </c>
      <c r="B1000" s="278" t="s">
        <v>1837</v>
      </c>
      <c r="C1000" s="281">
        <v>0</v>
      </c>
      <c r="D1000" s="281">
        <v>0</v>
      </c>
      <c r="E1000" s="282" t="str">
        <f t="shared" si="16"/>
        <v/>
      </c>
    </row>
    <row r="1001" ht="36" customHeight="1" spans="1:5">
      <c r="A1001" s="400" t="s">
        <v>1838</v>
      </c>
      <c r="B1001" s="278" t="s">
        <v>1839</v>
      </c>
      <c r="C1001" s="281">
        <v>0</v>
      </c>
      <c r="D1001" s="281">
        <v>0</v>
      </c>
      <c r="E1001" s="282" t="str">
        <f t="shared" si="16"/>
        <v/>
      </c>
    </row>
    <row r="1002" ht="36" customHeight="1" spans="1:5">
      <c r="A1002" s="400" t="s">
        <v>1840</v>
      </c>
      <c r="B1002" s="278" t="s">
        <v>1841</v>
      </c>
      <c r="C1002" s="281">
        <v>0</v>
      </c>
      <c r="D1002" s="281">
        <v>0</v>
      </c>
      <c r="E1002" s="282" t="str">
        <f t="shared" si="16"/>
        <v/>
      </c>
    </row>
    <row r="1003" ht="36" customHeight="1" spans="1:5">
      <c r="A1003" s="400" t="s">
        <v>1842</v>
      </c>
      <c r="B1003" s="278" t="s">
        <v>1843</v>
      </c>
      <c r="C1003" s="281">
        <v>0</v>
      </c>
      <c r="D1003" s="281">
        <v>0</v>
      </c>
      <c r="E1003" s="282" t="str">
        <f t="shared" si="16"/>
        <v/>
      </c>
    </row>
    <row r="1004" ht="36" customHeight="1" spans="1:5">
      <c r="A1004" s="399" t="s">
        <v>1844</v>
      </c>
      <c r="B1004" s="275" t="s">
        <v>1845</v>
      </c>
      <c r="C1004" s="285">
        <v>1040</v>
      </c>
      <c r="D1004" s="285">
        <v>920</v>
      </c>
      <c r="E1004" s="286">
        <f t="shared" si="16"/>
        <v>-0.115</v>
      </c>
    </row>
    <row r="1005" ht="36" customHeight="1" spans="1:5">
      <c r="A1005" s="400" t="s">
        <v>1846</v>
      </c>
      <c r="B1005" s="278" t="s">
        <v>1847</v>
      </c>
      <c r="C1005" s="281">
        <v>190</v>
      </c>
      <c r="D1005" s="281">
        <v>200</v>
      </c>
      <c r="E1005" s="282">
        <f t="shared" si="16"/>
        <v>0.053</v>
      </c>
    </row>
    <row r="1006" ht="36" customHeight="1" spans="1:5">
      <c r="A1006" s="400" t="s">
        <v>1848</v>
      </c>
      <c r="B1006" s="278" t="s">
        <v>1849</v>
      </c>
      <c r="C1006" s="281">
        <v>850</v>
      </c>
      <c r="D1006" s="281">
        <v>720</v>
      </c>
      <c r="E1006" s="282">
        <f t="shared" si="16"/>
        <v>-0.153</v>
      </c>
    </row>
    <row r="1007" ht="36" customHeight="1" spans="1:5">
      <c r="A1007" s="400" t="s">
        <v>1850</v>
      </c>
      <c r="B1007" s="278" t="s">
        <v>1851</v>
      </c>
      <c r="C1007" s="281">
        <v>0</v>
      </c>
      <c r="D1007" s="281">
        <v>0</v>
      </c>
      <c r="E1007" s="282" t="str">
        <f t="shared" si="16"/>
        <v/>
      </c>
    </row>
    <row r="1008" ht="36" customHeight="1" spans="1:5">
      <c r="A1008" s="400" t="s">
        <v>1852</v>
      </c>
      <c r="B1008" s="278" t="s">
        <v>1853</v>
      </c>
      <c r="C1008" s="281">
        <v>0</v>
      </c>
      <c r="D1008" s="281">
        <v>0</v>
      </c>
      <c r="E1008" s="282" t="str">
        <f t="shared" si="16"/>
        <v/>
      </c>
    </row>
    <row r="1009" ht="36" customHeight="1" spans="1:5">
      <c r="A1009" s="399" t="s">
        <v>1854</v>
      </c>
      <c r="B1009" s="275" t="s">
        <v>1855</v>
      </c>
      <c r="C1009" s="285">
        <v>0</v>
      </c>
      <c r="D1009" s="285">
        <v>0</v>
      </c>
      <c r="E1009" s="286" t="str">
        <f t="shared" si="16"/>
        <v/>
      </c>
    </row>
    <row r="1010" ht="36" customHeight="1" spans="1:5">
      <c r="A1010" s="400" t="s">
        <v>1856</v>
      </c>
      <c r="B1010" s="278" t="s">
        <v>137</v>
      </c>
      <c r="C1010" s="281">
        <v>0</v>
      </c>
      <c r="D1010" s="281">
        <v>0</v>
      </c>
      <c r="E1010" s="282" t="str">
        <f t="shared" si="16"/>
        <v/>
      </c>
    </row>
    <row r="1011" ht="36" customHeight="1" spans="1:5">
      <c r="A1011" s="400" t="s">
        <v>1857</v>
      </c>
      <c r="B1011" s="278" t="s">
        <v>139</v>
      </c>
      <c r="C1011" s="281">
        <v>0</v>
      </c>
      <c r="D1011" s="281">
        <v>0</v>
      </c>
      <c r="E1011" s="282" t="str">
        <f t="shared" si="16"/>
        <v/>
      </c>
    </row>
    <row r="1012" ht="36" customHeight="1" spans="1:5">
      <c r="A1012" s="400" t="s">
        <v>1858</v>
      </c>
      <c r="B1012" s="278" t="s">
        <v>141</v>
      </c>
      <c r="C1012" s="281">
        <v>0</v>
      </c>
      <c r="D1012" s="281">
        <v>0</v>
      </c>
      <c r="E1012" s="282" t="str">
        <f t="shared" si="16"/>
        <v/>
      </c>
    </row>
    <row r="1013" ht="36" customHeight="1" spans="1:5">
      <c r="A1013" s="400" t="s">
        <v>1859</v>
      </c>
      <c r="B1013" s="278" t="s">
        <v>1824</v>
      </c>
      <c r="C1013" s="281">
        <v>0</v>
      </c>
      <c r="D1013" s="281">
        <v>0</v>
      </c>
      <c r="E1013" s="282" t="str">
        <f t="shared" si="16"/>
        <v/>
      </c>
    </row>
    <row r="1014" ht="36" customHeight="1" spans="1:5">
      <c r="A1014" s="400" t="s">
        <v>1860</v>
      </c>
      <c r="B1014" s="278" t="s">
        <v>1861</v>
      </c>
      <c r="C1014" s="281">
        <v>0</v>
      </c>
      <c r="D1014" s="281">
        <v>0</v>
      </c>
      <c r="E1014" s="282" t="str">
        <f t="shared" si="16"/>
        <v/>
      </c>
    </row>
    <row r="1015" ht="36" customHeight="1" spans="1:5">
      <c r="A1015" s="400" t="s">
        <v>1862</v>
      </c>
      <c r="B1015" s="278" t="s">
        <v>1863</v>
      </c>
      <c r="C1015" s="281">
        <v>0</v>
      </c>
      <c r="D1015" s="281">
        <v>0</v>
      </c>
      <c r="E1015" s="282" t="str">
        <f t="shared" si="16"/>
        <v/>
      </c>
    </row>
    <row r="1016" ht="36" customHeight="1" spans="1:5">
      <c r="A1016" s="399" t="s">
        <v>1864</v>
      </c>
      <c r="B1016" s="275" t="s">
        <v>1865</v>
      </c>
      <c r="C1016" s="285">
        <v>1310</v>
      </c>
      <c r="D1016" s="285">
        <v>325</v>
      </c>
      <c r="E1016" s="286">
        <f t="shared" si="16"/>
        <v>-0.752</v>
      </c>
    </row>
    <row r="1017" ht="36" customHeight="1" spans="1:5">
      <c r="A1017" s="400" t="s">
        <v>1866</v>
      </c>
      <c r="B1017" s="278" t="s">
        <v>1867</v>
      </c>
      <c r="C1017" s="281">
        <v>420</v>
      </c>
      <c r="D1017" s="281">
        <v>175</v>
      </c>
      <c r="E1017" s="282">
        <f t="shared" si="16"/>
        <v>-0.583</v>
      </c>
    </row>
    <row r="1018" ht="36" customHeight="1" spans="1:5">
      <c r="A1018" s="400" t="s">
        <v>1868</v>
      </c>
      <c r="B1018" s="278" t="s">
        <v>1869</v>
      </c>
      <c r="C1018" s="281">
        <v>890</v>
      </c>
      <c r="D1018" s="281">
        <v>150</v>
      </c>
      <c r="E1018" s="282">
        <f t="shared" si="16"/>
        <v>-0.831</v>
      </c>
    </row>
    <row r="1019" ht="36" customHeight="1" spans="1:5">
      <c r="A1019" s="400" t="s">
        <v>1870</v>
      </c>
      <c r="B1019" s="278" t="s">
        <v>1871</v>
      </c>
      <c r="C1019" s="281">
        <v>0</v>
      </c>
      <c r="D1019" s="281">
        <v>0</v>
      </c>
      <c r="E1019" s="282" t="str">
        <f t="shared" si="16"/>
        <v/>
      </c>
    </row>
    <row r="1020" ht="36" customHeight="1" spans="1:5">
      <c r="A1020" s="400" t="s">
        <v>1872</v>
      </c>
      <c r="B1020" s="278" t="s">
        <v>1873</v>
      </c>
      <c r="C1020" s="281">
        <v>0</v>
      </c>
      <c r="D1020" s="281">
        <v>0</v>
      </c>
      <c r="E1020" s="282" t="str">
        <f t="shared" si="16"/>
        <v/>
      </c>
    </row>
    <row r="1021" ht="36" customHeight="1" spans="1:5">
      <c r="A1021" s="399" t="s">
        <v>1874</v>
      </c>
      <c r="B1021" s="275" t="s">
        <v>1875</v>
      </c>
      <c r="C1021" s="285">
        <v>0</v>
      </c>
      <c r="D1021" s="285">
        <v>145</v>
      </c>
      <c r="E1021" s="286" t="str">
        <f t="shared" si="16"/>
        <v/>
      </c>
    </row>
    <row r="1022" ht="36" customHeight="1" spans="1:5">
      <c r="A1022" s="400" t="s">
        <v>1876</v>
      </c>
      <c r="B1022" s="278" t="s">
        <v>1877</v>
      </c>
      <c r="C1022" s="281">
        <v>0</v>
      </c>
      <c r="D1022" s="281">
        <v>45</v>
      </c>
      <c r="E1022" s="282" t="str">
        <f t="shared" si="16"/>
        <v/>
      </c>
    </row>
    <row r="1023" ht="36" customHeight="1" spans="1:5">
      <c r="A1023" s="400" t="s">
        <v>1878</v>
      </c>
      <c r="B1023" s="278" t="s">
        <v>1879</v>
      </c>
      <c r="C1023" s="281">
        <v>0</v>
      </c>
      <c r="D1023" s="281">
        <v>100</v>
      </c>
      <c r="E1023" s="282" t="str">
        <f t="shared" si="16"/>
        <v/>
      </c>
    </row>
    <row r="1024" ht="36" customHeight="1" spans="1:5">
      <c r="A1024" s="403" t="s">
        <v>1880</v>
      </c>
      <c r="B1024" s="404" t="s">
        <v>517</v>
      </c>
      <c r="C1024" s="405"/>
      <c r="D1024" s="405"/>
      <c r="E1024" s="286" t="str">
        <f t="shared" si="16"/>
        <v/>
      </c>
    </row>
    <row r="1025" ht="36" customHeight="1" spans="1:5">
      <c r="A1025" s="399" t="s">
        <v>94</v>
      </c>
      <c r="B1025" s="275" t="s">
        <v>95</v>
      </c>
      <c r="C1025" s="285">
        <v>920</v>
      </c>
      <c r="D1025" s="285">
        <v>8500</v>
      </c>
      <c r="E1025" s="286">
        <f t="shared" si="16"/>
        <v>8.239</v>
      </c>
    </row>
    <row r="1026" ht="36" customHeight="1" spans="1:5">
      <c r="A1026" s="399" t="s">
        <v>1881</v>
      </c>
      <c r="B1026" s="275" t="s">
        <v>1882</v>
      </c>
      <c r="C1026" s="285">
        <v>0</v>
      </c>
      <c r="D1026" s="285">
        <v>4000</v>
      </c>
      <c r="E1026" s="286" t="str">
        <f t="shared" si="16"/>
        <v/>
      </c>
    </row>
    <row r="1027" ht="36" customHeight="1" spans="1:5">
      <c r="A1027" s="400" t="s">
        <v>1883</v>
      </c>
      <c r="B1027" s="278" t="s">
        <v>137</v>
      </c>
      <c r="C1027" s="281">
        <v>0</v>
      </c>
      <c r="D1027" s="281">
        <v>0</v>
      </c>
      <c r="E1027" s="282" t="str">
        <f t="shared" si="16"/>
        <v/>
      </c>
    </row>
    <row r="1028" ht="36" customHeight="1" spans="1:5">
      <c r="A1028" s="400" t="s">
        <v>1884</v>
      </c>
      <c r="B1028" s="278" t="s">
        <v>139</v>
      </c>
      <c r="C1028" s="281">
        <v>0</v>
      </c>
      <c r="D1028" s="281">
        <v>0</v>
      </c>
      <c r="E1028" s="282" t="str">
        <f t="shared" si="16"/>
        <v/>
      </c>
    </row>
    <row r="1029" ht="36" customHeight="1" spans="1:5">
      <c r="A1029" s="400" t="s">
        <v>1885</v>
      </c>
      <c r="B1029" s="278" t="s">
        <v>141</v>
      </c>
      <c r="C1029" s="281">
        <v>0</v>
      </c>
      <c r="D1029" s="281">
        <v>0</v>
      </c>
      <c r="E1029" s="282" t="str">
        <f t="shared" si="16"/>
        <v/>
      </c>
    </row>
    <row r="1030" ht="36" customHeight="1" spans="1:5">
      <c r="A1030" s="400" t="s">
        <v>1886</v>
      </c>
      <c r="B1030" s="278" t="s">
        <v>1887</v>
      </c>
      <c r="C1030" s="281">
        <v>0</v>
      </c>
      <c r="D1030" s="281">
        <v>0</v>
      </c>
      <c r="E1030" s="282" t="str">
        <f t="shared" si="16"/>
        <v/>
      </c>
    </row>
    <row r="1031" ht="36" customHeight="1" spans="1:5">
      <c r="A1031" s="400" t="s">
        <v>1888</v>
      </c>
      <c r="B1031" s="278" t="s">
        <v>1889</v>
      </c>
      <c r="C1031" s="281">
        <v>0</v>
      </c>
      <c r="D1031" s="281">
        <v>0</v>
      </c>
      <c r="E1031" s="282" t="str">
        <f t="shared" si="16"/>
        <v/>
      </c>
    </row>
    <row r="1032" ht="36" customHeight="1" spans="1:5">
      <c r="A1032" s="400" t="s">
        <v>1890</v>
      </c>
      <c r="B1032" s="278" t="s">
        <v>1891</v>
      </c>
      <c r="C1032" s="281">
        <v>0</v>
      </c>
      <c r="D1032" s="281">
        <v>0</v>
      </c>
      <c r="E1032" s="282" t="str">
        <f t="shared" si="16"/>
        <v/>
      </c>
    </row>
    <row r="1033" ht="36" customHeight="1" spans="1:5">
      <c r="A1033" s="400" t="s">
        <v>1892</v>
      </c>
      <c r="B1033" s="278" t="s">
        <v>1893</v>
      </c>
      <c r="C1033" s="281">
        <v>0</v>
      </c>
      <c r="D1033" s="281">
        <v>0</v>
      </c>
      <c r="E1033" s="282" t="str">
        <f t="shared" si="16"/>
        <v/>
      </c>
    </row>
    <row r="1034" ht="36" customHeight="1" spans="1:5">
      <c r="A1034" s="400" t="s">
        <v>1894</v>
      </c>
      <c r="B1034" s="278" t="s">
        <v>1895</v>
      </c>
      <c r="C1034" s="281">
        <v>0</v>
      </c>
      <c r="D1034" s="281">
        <v>0</v>
      </c>
      <c r="E1034" s="282" t="str">
        <f t="shared" si="16"/>
        <v/>
      </c>
    </row>
    <row r="1035" ht="36" customHeight="1" spans="1:5">
      <c r="A1035" s="400" t="s">
        <v>1896</v>
      </c>
      <c r="B1035" s="278" t="s">
        <v>1897</v>
      </c>
      <c r="C1035" s="281">
        <v>0</v>
      </c>
      <c r="D1035" s="281">
        <v>4000</v>
      </c>
      <c r="E1035" s="282" t="str">
        <f t="shared" si="16"/>
        <v/>
      </c>
    </row>
    <row r="1036" ht="36" customHeight="1" spans="1:5">
      <c r="A1036" s="399" t="s">
        <v>1898</v>
      </c>
      <c r="B1036" s="275" t="s">
        <v>1899</v>
      </c>
      <c r="C1036" s="285">
        <v>0</v>
      </c>
      <c r="D1036" s="285">
        <v>0</v>
      </c>
      <c r="E1036" s="286" t="str">
        <f t="shared" si="16"/>
        <v/>
      </c>
    </row>
    <row r="1037" ht="36" customHeight="1" spans="1:5">
      <c r="A1037" s="400" t="s">
        <v>1900</v>
      </c>
      <c r="B1037" s="278" t="s">
        <v>137</v>
      </c>
      <c r="C1037" s="281">
        <v>0</v>
      </c>
      <c r="D1037" s="281">
        <v>0</v>
      </c>
      <c r="E1037" s="282" t="str">
        <f t="shared" si="16"/>
        <v/>
      </c>
    </row>
    <row r="1038" ht="36" customHeight="1" spans="1:5">
      <c r="A1038" s="400" t="s">
        <v>1901</v>
      </c>
      <c r="B1038" s="278" t="s">
        <v>139</v>
      </c>
      <c r="C1038" s="281">
        <v>0</v>
      </c>
      <c r="D1038" s="281">
        <v>0</v>
      </c>
      <c r="E1038" s="282" t="str">
        <f t="shared" si="16"/>
        <v/>
      </c>
    </row>
    <row r="1039" ht="36" customHeight="1" spans="1:5">
      <c r="A1039" s="400" t="s">
        <v>1902</v>
      </c>
      <c r="B1039" s="278" t="s">
        <v>141</v>
      </c>
      <c r="C1039" s="281">
        <v>0</v>
      </c>
      <c r="D1039" s="281">
        <v>0</v>
      </c>
      <c r="E1039" s="282" t="str">
        <f t="shared" si="16"/>
        <v/>
      </c>
    </row>
    <row r="1040" ht="36" customHeight="1" spans="1:5">
      <c r="A1040" s="400" t="s">
        <v>1903</v>
      </c>
      <c r="B1040" s="278" t="s">
        <v>1904</v>
      </c>
      <c r="C1040" s="281">
        <v>0</v>
      </c>
      <c r="D1040" s="281">
        <v>0</v>
      </c>
      <c r="E1040" s="282" t="str">
        <f t="shared" si="16"/>
        <v/>
      </c>
    </row>
    <row r="1041" ht="36" customHeight="1" spans="1:5">
      <c r="A1041" s="400" t="s">
        <v>1905</v>
      </c>
      <c r="B1041" s="278" t="s">
        <v>1906</v>
      </c>
      <c r="C1041" s="281">
        <v>0</v>
      </c>
      <c r="D1041" s="281">
        <v>0</v>
      </c>
      <c r="E1041" s="282" t="str">
        <f t="shared" si="16"/>
        <v/>
      </c>
    </row>
    <row r="1042" ht="36" customHeight="1" spans="1:5">
      <c r="A1042" s="400" t="s">
        <v>1907</v>
      </c>
      <c r="B1042" s="278" t="s">
        <v>1908</v>
      </c>
      <c r="C1042" s="281">
        <v>0</v>
      </c>
      <c r="D1042" s="281">
        <v>0</v>
      </c>
      <c r="E1042" s="282" t="str">
        <f t="shared" si="16"/>
        <v/>
      </c>
    </row>
    <row r="1043" ht="36" customHeight="1" spans="1:5">
      <c r="A1043" s="400" t="s">
        <v>1909</v>
      </c>
      <c r="B1043" s="278" t="s">
        <v>1910</v>
      </c>
      <c r="C1043" s="281">
        <v>0</v>
      </c>
      <c r="D1043" s="281">
        <v>0</v>
      </c>
      <c r="E1043" s="282" t="str">
        <f t="shared" si="16"/>
        <v/>
      </c>
    </row>
    <row r="1044" ht="36" customHeight="1" spans="1:5">
      <c r="A1044" s="400" t="s">
        <v>1911</v>
      </c>
      <c r="B1044" s="278" t="s">
        <v>1912</v>
      </c>
      <c r="C1044" s="281">
        <v>0</v>
      </c>
      <c r="D1044" s="281">
        <v>0</v>
      </c>
      <c r="E1044" s="282" t="str">
        <f t="shared" si="16"/>
        <v/>
      </c>
    </row>
    <row r="1045" ht="36" customHeight="1" spans="1:5">
      <c r="A1045" s="400" t="s">
        <v>1913</v>
      </c>
      <c r="B1045" s="278" t="s">
        <v>1914</v>
      </c>
      <c r="C1045" s="281">
        <v>0</v>
      </c>
      <c r="D1045" s="281">
        <v>0</v>
      </c>
      <c r="E1045" s="282" t="str">
        <f t="shared" si="16"/>
        <v/>
      </c>
    </row>
    <row r="1046" ht="36" customHeight="1" spans="1:5">
      <c r="A1046" s="400" t="s">
        <v>1915</v>
      </c>
      <c r="B1046" s="278" t="s">
        <v>1916</v>
      </c>
      <c r="C1046" s="281">
        <v>0</v>
      </c>
      <c r="D1046" s="281">
        <v>0</v>
      </c>
      <c r="E1046" s="282" t="str">
        <f t="shared" si="16"/>
        <v/>
      </c>
    </row>
    <row r="1047" ht="36" customHeight="1" spans="1:5">
      <c r="A1047" s="400" t="s">
        <v>1917</v>
      </c>
      <c r="B1047" s="278" t="s">
        <v>1918</v>
      </c>
      <c r="C1047" s="281">
        <v>0</v>
      </c>
      <c r="D1047" s="281">
        <v>0</v>
      </c>
      <c r="E1047" s="282" t="str">
        <f t="shared" si="16"/>
        <v/>
      </c>
    </row>
    <row r="1048" ht="36" customHeight="1" spans="1:5">
      <c r="A1048" s="400" t="s">
        <v>1919</v>
      </c>
      <c r="B1048" s="278" t="s">
        <v>1920</v>
      </c>
      <c r="C1048" s="281">
        <v>0</v>
      </c>
      <c r="D1048" s="281">
        <v>0</v>
      </c>
      <c r="E1048" s="282" t="str">
        <f t="shared" si="16"/>
        <v/>
      </c>
    </row>
    <row r="1049" ht="36" customHeight="1" spans="1:5">
      <c r="A1049" s="400" t="s">
        <v>1921</v>
      </c>
      <c r="B1049" s="278" t="s">
        <v>1922</v>
      </c>
      <c r="C1049" s="281">
        <v>0</v>
      </c>
      <c r="D1049" s="281">
        <v>0</v>
      </c>
      <c r="E1049" s="282" t="str">
        <f t="shared" si="16"/>
        <v/>
      </c>
    </row>
    <row r="1050" ht="36" customHeight="1" spans="1:5">
      <c r="A1050" s="400" t="s">
        <v>1923</v>
      </c>
      <c r="B1050" s="278" t="s">
        <v>1924</v>
      </c>
      <c r="C1050" s="281">
        <v>0</v>
      </c>
      <c r="D1050" s="281">
        <v>0</v>
      </c>
      <c r="E1050" s="282" t="str">
        <f t="shared" si="16"/>
        <v/>
      </c>
    </row>
    <row r="1051" ht="36" customHeight="1" spans="1:5">
      <c r="A1051" s="400" t="s">
        <v>1925</v>
      </c>
      <c r="B1051" s="278" t="s">
        <v>1926</v>
      </c>
      <c r="C1051" s="281">
        <v>0</v>
      </c>
      <c r="D1051" s="281">
        <v>0</v>
      </c>
      <c r="E1051" s="282" t="str">
        <f t="shared" si="16"/>
        <v/>
      </c>
    </row>
    <row r="1052" ht="36" customHeight="1" spans="1:5">
      <c r="A1052" s="399" t="s">
        <v>1927</v>
      </c>
      <c r="B1052" s="275" t="s">
        <v>1928</v>
      </c>
      <c r="C1052" s="285">
        <v>0</v>
      </c>
      <c r="D1052" s="285">
        <v>0</v>
      </c>
      <c r="E1052" s="286" t="str">
        <f t="shared" si="16"/>
        <v/>
      </c>
    </row>
    <row r="1053" ht="36" customHeight="1" spans="1:5">
      <c r="A1053" s="400" t="s">
        <v>1929</v>
      </c>
      <c r="B1053" s="278" t="s">
        <v>137</v>
      </c>
      <c r="C1053" s="281">
        <v>0</v>
      </c>
      <c r="D1053" s="281">
        <v>0</v>
      </c>
      <c r="E1053" s="282" t="str">
        <f t="shared" si="16"/>
        <v/>
      </c>
    </row>
    <row r="1054" ht="36" customHeight="1" spans="1:5">
      <c r="A1054" s="400" t="s">
        <v>1930</v>
      </c>
      <c r="B1054" s="278" t="s">
        <v>139</v>
      </c>
      <c r="C1054" s="281">
        <v>0</v>
      </c>
      <c r="D1054" s="281">
        <v>0</v>
      </c>
      <c r="E1054" s="282" t="str">
        <f t="shared" si="16"/>
        <v/>
      </c>
    </row>
    <row r="1055" ht="36" customHeight="1" spans="1:5">
      <c r="A1055" s="400" t="s">
        <v>1931</v>
      </c>
      <c r="B1055" s="278" t="s">
        <v>141</v>
      </c>
      <c r="C1055" s="281">
        <v>0</v>
      </c>
      <c r="D1055" s="281">
        <v>0</v>
      </c>
      <c r="E1055" s="282" t="str">
        <f t="shared" si="16"/>
        <v/>
      </c>
    </row>
    <row r="1056" ht="36" customHeight="1" spans="1:5">
      <c r="A1056" s="400" t="s">
        <v>1932</v>
      </c>
      <c r="B1056" s="278" t="s">
        <v>1933</v>
      </c>
      <c r="C1056" s="281">
        <v>0</v>
      </c>
      <c r="D1056" s="281">
        <v>0</v>
      </c>
      <c r="E1056" s="282" t="str">
        <f t="shared" si="16"/>
        <v/>
      </c>
    </row>
    <row r="1057" ht="36" customHeight="1" spans="1:5">
      <c r="A1057" s="399" t="s">
        <v>1934</v>
      </c>
      <c r="B1057" s="275" t="s">
        <v>1935</v>
      </c>
      <c r="C1057" s="285">
        <v>700</v>
      </c>
      <c r="D1057" s="285">
        <v>4500</v>
      </c>
      <c r="E1057" s="286">
        <f t="shared" si="16"/>
        <v>5.429</v>
      </c>
    </row>
    <row r="1058" ht="36" customHeight="1" spans="1:5">
      <c r="A1058" s="400" t="s">
        <v>1936</v>
      </c>
      <c r="B1058" s="278" t="s">
        <v>137</v>
      </c>
      <c r="C1058" s="281">
        <v>0</v>
      </c>
      <c r="D1058" s="281">
        <v>0</v>
      </c>
      <c r="E1058" s="282" t="str">
        <f t="shared" si="16"/>
        <v/>
      </c>
    </row>
    <row r="1059" ht="36" customHeight="1" spans="1:5">
      <c r="A1059" s="400" t="s">
        <v>1937</v>
      </c>
      <c r="B1059" s="278" t="s">
        <v>139</v>
      </c>
      <c r="C1059" s="281">
        <v>0</v>
      </c>
      <c r="D1059" s="281">
        <v>0</v>
      </c>
      <c r="E1059" s="282" t="str">
        <f t="shared" si="16"/>
        <v/>
      </c>
    </row>
    <row r="1060" ht="36" customHeight="1" spans="1:5">
      <c r="A1060" s="400" t="s">
        <v>1938</v>
      </c>
      <c r="B1060" s="278" t="s">
        <v>141</v>
      </c>
      <c r="C1060" s="281">
        <v>0</v>
      </c>
      <c r="D1060" s="281">
        <v>0</v>
      </c>
      <c r="E1060" s="282" t="str">
        <f t="shared" si="16"/>
        <v/>
      </c>
    </row>
    <row r="1061" ht="36" customHeight="1" spans="1:5">
      <c r="A1061" s="400" t="s">
        <v>1939</v>
      </c>
      <c r="B1061" s="278" t="s">
        <v>1940</v>
      </c>
      <c r="C1061" s="281">
        <v>0</v>
      </c>
      <c r="D1061" s="281">
        <v>0</v>
      </c>
      <c r="E1061" s="282" t="str">
        <f t="shared" ref="E1061:E1124" si="17">IF(C1061&gt;0,D1061/C1061-1,IF(C1061&lt;0,-(D1061/C1061-1),""))</f>
        <v/>
      </c>
    </row>
    <row r="1062" ht="36" customHeight="1" spans="1:5">
      <c r="A1062" s="400" t="s">
        <v>1941</v>
      </c>
      <c r="B1062" s="278" t="s">
        <v>1942</v>
      </c>
      <c r="C1062" s="281">
        <v>0</v>
      </c>
      <c r="D1062" s="281">
        <v>0</v>
      </c>
      <c r="E1062" s="282" t="str">
        <f t="shared" si="17"/>
        <v/>
      </c>
    </row>
    <row r="1063" ht="36" customHeight="1" spans="1:5">
      <c r="A1063" s="400" t="s">
        <v>1943</v>
      </c>
      <c r="B1063" s="278" t="s">
        <v>1944</v>
      </c>
      <c r="C1063" s="281">
        <v>0</v>
      </c>
      <c r="D1063" s="281">
        <v>0</v>
      </c>
      <c r="E1063" s="282" t="str">
        <f t="shared" si="17"/>
        <v/>
      </c>
    </row>
    <row r="1064" ht="36" customHeight="1" spans="1:5">
      <c r="A1064" s="400" t="s">
        <v>1945</v>
      </c>
      <c r="B1064" s="278" t="s">
        <v>1946</v>
      </c>
      <c r="C1064" s="281">
        <v>5</v>
      </c>
      <c r="D1064" s="281">
        <v>0</v>
      </c>
      <c r="E1064" s="282">
        <f t="shared" si="17"/>
        <v>-1</v>
      </c>
    </row>
    <row r="1065" ht="36" customHeight="1" spans="1:5">
      <c r="A1065" s="400" t="s">
        <v>1947</v>
      </c>
      <c r="B1065" s="278" t="s">
        <v>1948</v>
      </c>
      <c r="C1065" s="281">
        <v>0</v>
      </c>
      <c r="D1065" s="281">
        <v>0</v>
      </c>
      <c r="E1065" s="282" t="str">
        <f t="shared" si="17"/>
        <v/>
      </c>
    </row>
    <row r="1066" ht="36" customHeight="1" spans="1:5">
      <c r="A1066" s="400" t="s">
        <v>1949</v>
      </c>
      <c r="B1066" s="278" t="s">
        <v>1950</v>
      </c>
      <c r="C1066" s="281">
        <v>695</v>
      </c>
      <c r="D1066" s="281">
        <v>4500</v>
      </c>
      <c r="E1066" s="282">
        <f t="shared" si="17"/>
        <v>5.475</v>
      </c>
    </row>
    <row r="1067" ht="36" customHeight="1" spans="1:5">
      <c r="A1067" s="400" t="s">
        <v>1951</v>
      </c>
      <c r="B1067" s="278" t="s">
        <v>1952</v>
      </c>
      <c r="C1067" s="281">
        <v>0</v>
      </c>
      <c r="D1067" s="281">
        <v>0</v>
      </c>
      <c r="E1067" s="282" t="str">
        <f t="shared" si="17"/>
        <v/>
      </c>
    </row>
    <row r="1068" ht="36" customHeight="1" spans="1:5">
      <c r="A1068" s="400" t="s">
        <v>1953</v>
      </c>
      <c r="B1068" s="278" t="s">
        <v>1824</v>
      </c>
      <c r="C1068" s="281">
        <v>0</v>
      </c>
      <c r="D1068" s="281">
        <v>0</v>
      </c>
      <c r="E1068" s="282" t="str">
        <f t="shared" si="17"/>
        <v/>
      </c>
    </row>
    <row r="1069" ht="36" customHeight="1" spans="1:5">
      <c r="A1069" s="400" t="s">
        <v>1954</v>
      </c>
      <c r="B1069" s="278" t="s">
        <v>1955</v>
      </c>
      <c r="C1069" s="281">
        <v>0</v>
      </c>
      <c r="D1069" s="281">
        <v>0</v>
      </c>
      <c r="E1069" s="282" t="str">
        <f t="shared" si="17"/>
        <v/>
      </c>
    </row>
    <row r="1070" ht="36" customHeight="1" spans="1:5">
      <c r="A1070" s="402">
        <v>2150516</v>
      </c>
      <c r="B1070" s="413" t="s">
        <v>1956</v>
      </c>
      <c r="C1070" s="281">
        <v>0</v>
      </c>
      <c r="D1070" s="281">
        <v>0</v>
      </c>
      <c r="E1070" s="282" t="str">
        <f t="shared" si="17"/>
        <v/>
      </c>
    </row>
    <row r="1071" ht="36" customHeight="1" spans="1:5">
      <c r="A1071" s="402">
        <v>2150517</v>
      </c>
      <c r="B1071" s="413" t="s">
        <v>1957</v>
      </c>
      <c r="C1071" s="281">
        <v>0</v>
      </c>
      <c r="D1071" s="281">
        <v>0</v>
      </c>
      <c r="E1071" s="282" t="str">
        <f t="shared" si="17"/>
        <v/>
      </c>
    </row>
    <row r="1072" ht="36" customHeight="1" spans="1:5">
      <c r="A1072" s="402">
        <v>2150550</v>
      </c>
      <c r="B1072" s="413" t="s">
        <v>155</v>
      </c>
      <c r="C1072" s="281">
        <v>0</v>
      </c>
      <c r="D1072" s="281">
        <v>0</v>
      </c>
      <c r="E1072" s="282" t="str">
        <f t="shared" si="17"/>
        <v/>
      </c>
    </row>
    <row r="1073" ht="36" customHeight="1" spans="1:5">
      <c r="A1073" s="400" t="s">
        <v>1958</v>
      </c>
      <c r="B1073" s="278" t="s">
        <v>1959</v>
      </c>
      <c r="C1073" s="281">
        <v>0</v>
      </c>
      <c r="D1073" s="281">
        <v>0</v>
      </c>
      <c r="E1073" s="282" t="str">
        <f t="shared" si="17"/>
        <v/>
      </c>
    </row>
    <row r="1074" ht="36" customHeight="1" spans="1:5">
      <c r="A1074" s="399" t="s">
        <v>1960</v>
      </c>
      <c r="B1074" s="275" t="s">
        <v>1961</v>
      </c>
      <c r="C1074" s="285">
        <v>0</v>
      </c>
      <c r="D1074" s="285">
        <v>0</v>
      </c>
      <c r="E1074" s="286" t="str">
        <f t="shared" si="17"/>
        <v/>
      </c>
    </row>
    <row r="1075" ht="36" customHeight="1" spans="1:5">
      <c r="A1075" s="400" t="s">
        <v>1962</v>
      </c>
      <c r="B1075" s="278" t="s">
        <v>137</v>
      </c>
      <c r="C1075" s="281">
        <v>0</v>
      </c>
      <c r="D1075" s="281">
        <v>0</v>
      </c>
      <c r="E1075" s="282" t="str">
        <f t="shared" si="17"/>
        <v/>
      </c>
    </row>
    <row r="1076" ht="36" customHeight="1" spans="1:5">
      <c r="A1076" s="400" t="s">
        <v>1963</v>
      </c>
      <c r="B1076" s="278" t="s">
        <v>139</v>
      </c>
      <c r="C1076" s="281">
        <v>0</v>
      </c>
      <c r="D1076" s="281">
        <v>0</v>
      </c>
      <c r="E1076" s="282" t="str">
        <f t="shared" si="17"/>
        <v/>
      </c>
    </row>
    <row r="1077" ht="36" customHeight="1" spans="1:5">
      <c r="A1077" s="400" t="s">
        <v>1964</v>
      </c>
      <c r="B1077" s="278" t="s">
        <v>141</v>
      </c>
      <c r="C1077" s="281">
        <v>0</v>
      </c>
      <c r="D1077" s="281">
        <v>0</v>
      </c>
      <c r="E1077" s="282" t="str">
        <f t="shared" si="17"/>
        <v/>
      </c>
    </row>
    <row r="1078" ht="36" customHeight="1" spans="1:5">
      <c r="A1078" s="400" t="s">
        <v>1965</v>
      </c>
      <c r="B1078" s="278" t="s">
        <v>1966</v>
      </c>
      <c r="C1078" s="281">
        <v>0</v>
      </c>
      <c r="D1078" s="281">
        <v>0</v>
      </c>
      <c r="E1078" s="282" t="str">
        <f t="shared" si="17"/>
        <v/>
      </c>
    </row>
    <row r="1079" ht="36" customHeight="1" spans="1:5">
      <c r="A1079" s="400" t="s">
        <v>1967</v>
      </c>
      <c r="B1079" s="278" t="s">
        <v>1968</v>
      </c>
      <c r="C1079" s="281">
        <v>0</v>
      </c>
      <c r="D1079" s="281">
        <v>0</v>
      </c>
      <c r="E1079" s="282" t="str">
        <f t="shared" si="17"/>
        <v/>
      </c>
    </row>
    <row r="1080" ht="36" customHeight="1" spans="1:5">
      <c r="A1080" s="400" t="s">
        <v>1969</v>
      </c>
      <c r="B1080" s="278" t="s">
        <v>1970</v>
      </c>
      <c r="C1080" s="281">
        <v>0</v>
      </c>
      <c r="D1080" s="281">
        <v>0</v>
      </c>
      <c r="E1080" s="282" t="str">
        <f t="shared" si="17"/>
        <v/>
      </c>
    </row>
    <row r="1081" ht="36" customHeight="1" spans="1:5">
      <c r="A1081" s="399" t="s">
        <v>1971</v>
      </c>
      <c r="B1081" s="275" t="s">
        <v>1972</v>
      </c>
      <c r="C1081" s="285">
        <v>0</v>
      </c>
      <c r="D1081" s="285">
        <v>0</v>
      </c>
      <c r="E1081" s="286" t="str">
        <f t="shared" si="17"/>
        <v/>
      </c>
    </row>
    <row r="1082" ht="36" customHeight="1" spans="1:5">
      <c r="A1082" s="400" t="s">
        <v>1973</v>
      </c>
      <c r="B1082" s="278" t="s">
        <v>137</v>
      </c>
      <c r="C1082" s="281">
        <v>0</v>
      </c>
      <c r="D1082" s="281">
        <v>0</v>
      </c>
      <c r="E1082" s="282" t="str">
        <f t="shared" si="17"/>
        <v/>
      </c>
    </row>
    <row r="1083" ht="36" customHeight="1" spans="1:5">
      <c r="A1083" s="400" t="s">
        <v>1974</v>
      </c>
      <c r="B1083" s="278" t="s">
        <v>139</v>
      </c>
      <c r="C1083" s="281">
        <v>0</v>
      </c>
      <c r="D1083" s="281">
        <v>0</v>
      </c>
      <c r="E1083" s="282" t="str">
        <f t="shared" si="17"/>
        <v/>
      </c>
    </row>
    <row r="1084" ht="36" customHeight="1" spans="1:5">
      <c r="A1084" s="400" t="s">
        <v>1975</v>
      </c>
      <c r="B1084" s="278" t="s">
        <v>141</v>
      </c>
      <c r="C1084" s="281">
        <v>0</v>
      </c>
      <c r="D1084" s="281">
        <v>0</v>
      </c>
      <c r="E1084" s="282" t="str">
        <f t="shared" si="17"/>
        <v/>
      </c>
    </row>
    <row r="1085" ht="36" customHeight="1" spans="1:5">
      <c r="A1085" s="400" t="s">
        <v>1976</v>
      </c>
      <c r="B1085" s="278" t="s">
        <v>1977</v>
      </c>
      <c r="C1085" s="281">
        <v>0</v>
      </c>
      <c r="D1085" s="281">
        <v>0</v>
      </c>
      <c r="E1085" s="282" t="str">
        <f t="shared" si="17"/>
        <v/>
      </c>
    </row>
    <row r="1086" ht="36" customHeight="1" spans="1:5">
      <c r="A1086" s="400" t="s">
        <v>1978</v>
      </c>
      <c r="B1086" s="278" t="s">
        <v>1979</v>
      </c>
      <c r="C1086" s="281">
        <v>0</v>
      </c>
      <c r="D1086" s="281">
        <v>0</v>
      </c>
      <c r="E1086" s="282" t="str">
        <f t="shared" si="17"/>
        <v/>
      </c>
    </row>
    <row r="1087" ht="36" customHeight="1" spans="1:5">
      <c r="A1087" s="402">
        <v>2150806</v>
      </c>
      <c r="B1087" s="410" t="s">
        <v>1980</v>
      </c>
      <c r="C1087" s="281">
        <v>0</v>
      </c>
      <c r="D1087" s="281">
        <v>0</v>
      </c>
      <c r="E1087" s="282" t="str">
        <f t="shared" si="17"/>
        <v/>
      </c>
    </row>
    <row r="1088" ht="36" customHeight="1" spans="1:5">
      <c r="A1088" s="400" t="s">
        <v>1981</v>
      </c>
      <c r="B1088" s="278" t="s">
        <v>1982</v>
      </c>
      <c r="C1088" s="281">
        <v>0</v>
      </c>
      <c r="D1088" s="281">
        <v>0</v>
      </c>
      <c r="E1088" s="282" t="str">
        <f t="shared" si="17"/>
        <v/>
      </c>
    </row>
    <row r="1089" ht="36" customHeight="1" spans="1:5">
      <c r="A1089" s="399" t="s">
        <v>1983</v>
      </c>
      <c r="B1089" s="275" t="s">
        <v>1984</v>
      </c>
      <c r="C1089" s="285">
        <v>220</v>
      </c>
      <c r="D1089" s="285">
        <v>0</v>
      </c>
      <c r="E1089" s="286">
        <f t="shared" si="17"/>
        <v>-1</v>
      </c>
    </row>
    <row r="1090" ht="36" customHeight="1" spans="1:5">
      <c r="A1090" s="400" t="s">
        <v>1985</v>
      </c>
      <c r="B1090" s="278" t="s">
        <v>1986</v>
      </c>
      <c r="C1090" s="281">
        <v>0</v>
      </c>
      <c r="D1090" s="281">
        <v>0</v>
      </c>
      <c r="E1090" s="282" t="str">
        <f t="shared" si="17"/>
        <v/>
      </c>
    </row>
    <row r="1091" ht="36" customHeight="1" spans="1:5">
      <c r="A1091" s="400" t="s">
        <v>1987</v>
      </c>
      <c r="B1091" s="278" t="s">
        <v>1988</v>
      </c>
      <c r="C1091" s="281">
        <v>0</v>
      </c>
      <c r="D1091" s="281">
        <v>0</v>
      </c>
      <c r="E1091" s="282" t="str">
        <f t="shared" si="17"/>
        <v/>
      </c>
    </row>
    <row r="1092" ht="36" customHeight="1" spans="1:5">
      <c r="A1092" s="400" t="s">
        <v>1989</v>
      </c>
      <c r="B1092" s="278" t="s">
        <v>1990</v>
      </c>
      <c r="C1092" s="281">
        <v>220</v>
      </c>
      <c r="D1092" s="281">
        <v>0</v>
      </c>
      <c r="E1092" s="282">
        <f t="shared" si="17"/>
        <v>-1</v>
      </c>
    </row>
    <row r="1093" ht="36" customHeight="1" spans="1:5">
      <c r="A1093" s="400" t="s">
        <v>1991</v>
      </c>
      <c r="B1093" s="278" t="s">
        <v>1992</v>
      </c>
      <c r="C1093" s="281">
        <v>0</v>
      </c>
      <c r="D1093" s="281">
        <v>0</v>
      </c>
      <c r="E1093" s="282" t="str">
        <f t="shared" si="17"/>
        <v/>
      </c>
    </row>
    <row r="1094" ht="36" customHeight="1" spans="1:5">
      <c r="A1094" s="400" t="s">
        <v>1993</v>
      </c>
      <c r="B1094" s="278" t="s">
        <v>1994</v>
      </c>
      <c r="C1094" s="281">
        <v>0</v>
      </c>
      <c r="D1094" s="281">
        <v>0</v>
      </c>
      <c r="E1094" s="282" t="str">
        <f t="shared" si="17"/>
        <v/>
      </c>
    </row>
    <row r="1095" ht="36" customHeight="1" spans="1:5">
      <c r="A1095" s="399" t="s">
        <v>1995</v>
      </c>
      <c r="B1095" s="404" t="s">
        <v>517</v>
      </c>
      <c r="C1095" s="414"/>
      <c r="D1095" s="414"/>
      <c r="E1095" s="286" t="str">
        <f t="shared" si="17"/>
        <v/>
      </c>
    </row>
    <row r="1096" ht="36" customHeight="1" spans="1:5">
      <c r="A1096" s="399" t="s">
        <v>96</v>
      </c>
      <c r="B1096" s="275" t="s">
        <v>97</v>
      </c>
      <c r="C1096" s="285">
        <v>235</v>
      </c>
      <c r="D1096" s="285">
        <v>225</v>
      </c>
      <c r="E1096" s="286">
        <f t="shared" si="17"/>
        <v>-0.043</v>
      </c>
    </row>
    <row r="1097" ht="36" customHeight="1" spans="1:5">
      <c r="A1097" s="399" t="s">
        <v>1996</v>
      </c>
      <c r="B1097" s="275" t="s">
        <v>1997</v>
      </c>
      <c r="C1097" s="285">
        <v>75</v>
      </c>
      <c r="D1097" s="285">
        <v>130</v>
      </c>
      <c r="E1097" s="286">
        <f t="shared" si="17"/>
        <v>0.733</v>
      </c>
    </row>
    <row r="1098" ht="36" customHeight="1" spans="1:5">
      <c r="A1098" s="400" t="s">
        <v>1998</v>
      </c>
      <c r="B1098" s="278" t="s">
        <v>137</v>
      </c>
      <c r="C1098" s="281">
        <v>20</v>
      </c>
      <c r="D1098" s="281">
        <v>0</v>
      </c>
      <c r="E1098" s="282">
        <f t="shared" si="17"/>
        <v>-1</v>
      </c>
    </row>
    <row r="1099" ht="36" customHeight="1" spans="1:5">
      <c r="A1099" s="400" t="s">
        <v>1999</v>
      </c>
      <c r="B1099" s="278" t="s">
        <v>139</v>
      </c>
      <c r="C1099" s="281">
        <v>0</v>
      </c>
      <c r="D1099" s="281">
        <v>0</v>
      </c>
      <c r="E1099" s="282" t="str">
        <f t="shared" si="17"/>
        <v/>
      </c>
    </row>
    <row r="1100" ht="36" customHeight="1" spans="1:5">
      <c r="A1100" s="400" t="s">
        <v>2000</v>
      </c>
      <c r="B1100" s="278" t="s">
        <v>141</v>
      </c>
      <c r="C1100" s="281">
        <v>0</v>
      </c>
      <c r="D1100" s="281">
        <v>0</v>
      </c>
      <c r="E1100" s="282" t="str">
        <f t="shared" si="17"/>
        <v/>
      </c>
    </row>
    <row r="1101" ht="36" customHeight="1" spans="1:5">
      <c r="A1101" s="400" t="s">
        <v>2001</v>
      </c>
      <c r="B1101" s="278" t="s">
        <v>2002</v>
      </c>
      <c r="C1101" s="281">
        <v>0</v>
      </c>
      <c r="D1101" s="281">
        <v>0</v>
      </c>
      <c r="E1101" s="282" t="str">
        <f t="shared" si="17"/>
        <v/>
      </c>
    </row>
    <row r="1102" ht="36" customHeight="1" spans="1:5">
      <c r="A1102" s="400" t="s">
        <v>2003</v>
      </c>
      <c r="B1102" s="278" t="s">
        <v>2004</v>
      </c>
      <c r="C1102" s="281">
        <v>0</v>
      </c>
      <c r="D1102" s="281">
        <v>0</v>
      </c>
      <c r="E1102" s="282" t="str">
        <f t="shared" si="17"/>
        <v/>
      </c>
    </row>
    <row r="1103" ht="36" customHeight="1" spans="1:5">
      <c r="A1103" s="400" t="s">
        <v>2005</v>
      </c>
      <c r="B1103" s="278" t="s">
        <v>2006</v>
      </c>
      <c r="C1103" s="281">
        <v>0</v>
      </c>
      <c r="D1103" s="281">
        <v>0</v>
      </c>
      <c r="E1103" s="282" t="str">
        <f t="shared" si="17"/>
        <v/>
      </c>
    </row>
    <row r="1104" ht="36" customHeight="1" spans="1:5">
      <c r="A1104" s="400" t="s">
        <v>2007</v>
      </c>
      <c r="B1104" s="278" t="s">
        <v>2008</v>
      </c>
      <c r="C1104" s="281">
        <v>0</v>
      </c>
      <c r="D1104" s="281">
        <v>0</v>
      </c>
      <c r="E1104" s="282" t="str">
        <f t="shared" si="17"/>
        <v/>
      </c>
    </row>
    <row r="1105" ht="36" customHeight="1" spans="1:5">
      <c r="A1105" s="400" t="s">
        <v>2009</v>
      </c>
      <c r="B1105" s="278" t="s">
        <v>155</v>
      </c>
      <c r="C1105" s="281">
        <v>0</v>
      </c>
      <c r="D1105" s="281">
        <v>0</v>
      </c>
      <c r="E1105" s="282" t="str">
        <f t="shared" si="17"/>
        <v/>
      </c>
    </row>
    <row r="1106" ht="36" customHeight="1" spans="1:5">
      <c r="A1106" s="400" t="s">
        <v>2010</v>
      </c>
      <c r="B1106" s="278" t="s">
        <v>2011</v>
      </c>
      <c r="C1106" s="281">
        <v>55</v>
      </c>
      <c r="D1106" s="281">
        <v>130</v>
      </c>
      <c r="E1106" s="282">
        <f t="shared" si="17"/>
        <v>1.364</v>
      </c>
    </row>
    <row r="1107" ht="36" customHeight="1" spans="1:5">
      <c r="A1107" s="399" t="s">
        <v>2012</v>
      </c>
      <c r="B1107" s="275" t="s">
        <v>2013</v>
      </c>
      <c r="C1107" s="285">
        <v>95</v>
      </c>
      <c r="D1107" s="285">
        <v>95</v>
      </c>
      <c r="E1107" s="286">
        <f t="shared" si="17"/>
        <v>0</v>
      </c>
    </row>
    <row r="1108" ht="36" customHeight="1" spans="1:5">
      <c r="A1108" s="400" t="s">
        <v>2014</v>
      </c>
      <c r="B1108" s="278" t="s">
        <v>137</v>
      </c>
      <c r="C1108" s="281">
        <v>0</v>
      </c>
      <c r="D1108" s="281">
        <v>0</v>
      </c>
      <c r="E1108" s="282" t="str">
        <f t="shared" si="17"/>
        <v/>
      </c>
    </row>
    <row r="1109" ht="36" customHeight="1" spans="1:5">
      <c r="A1109" s="400" t="s">
        <v>2015</v>
      </c>
      <c r="B1109" s="278" t="s">
        <v>139</v>
      </c>
      <c r="C1109" s="281">
        <v>0</v>
      </c>
      <c r="D1109" s="281">
        <v>0</v>
      </c>
      <c r="E1109" s="282" t="str">
        <f t="shared" si="17"/>
        <v/>
      </c>
    </row>
    <row r="1110" ht="36" customHeight="1" spans="1:5">
      <c r="A1110" s="400" t="s">
        <v>2016</v>
      </c>
      <c r="B1110" s="278" t="s">
        <v>141</v>
      </c>
      <c r="C1110" s="281">
        <v>0</v>
      </c>
      <c r="D1110" s="281">
        <v>0</v>
      </c>
      <c r="E1110" s="282" t="str">
        <f t="shared" si="17"/>
        <v/>
      </c>
    </row>
    <row r="1111" ht="36" customHeight="1" spans="1:5">
      <c r="A1111" s="400" t="s">
        <v>2017</v>
      </c>
      <c r="B1111" s="278" t="s">
        <v>2018</v>
      </c>
      <c r="C1111" s="281">
        <v>0</v>
      </c>
      <c r="D1111" s="281">
        <v>0</v>
      </c>
      <c r="E1111" s="282" t="str">
        <f t="shared" si="17"/>
        <v/>
      </c>
    </row>
    <row r="1112" ht="36" customHeight="1" spans="1:5">
      <c r="A1112" s="400" t="s">
        <v>2019</v>
      </c>
      <c r="B1112" s="278" t="s">
        <v>2020</v>
      </c>
      <c r="C1112" s="281">
        <v>95</v>
      </c>
      <c r="D1112" s="281">
        <v>95</v>
      </c>
      <c r="E1112" s="282">
        <f t="shared" si="17"/>
        <v>0</v>
      </c>
    </row>
    <row r="1113" ht="36" customHeight="1" spans="1:5">
      <c r="A1113" s="399" t="s">
        <v>2021</v>
      </c>
      <c r="B1113" s="275" t="s">
        <v>2022</v>
      </c>
      <c r="C1113" s="285">
        <v>65</v>
      </c>
      <c r="D1113" s="285">
        <v>0</v>
      </c>
      <c r="E1113" s="286">
        <f t="shared" si="17"/>
        <v>-1</v>
      </c>
    </row>
    <row r="1114" ht="36" customHeight="1" spans="1:5">
      <c r="A1114" s="400" t="s">
        <v>2023</v>
      </c>
      <c r="B1114" s="278" t="s">
        <v>2024</v>
      </c>
      <c r="C1114" s="281">
        <v>0</v>
      </c>
      <c r="D1114" s="281">
        <v>0</v>
      </c>
      <c r="E1114" s="282" t="str">
        <f t="shared" si="17"/>
        <v/>
      </c>
    </row>
    <row r="1115" ht="36" customHeight="1" spans="1:5">
      <c r="A1115" s="400" t="s">
        <v>2025</v>
      </c>
      <c r="B1115" s="278" t="s">
        <v>2026</v>
      </c>
      <c r="C1115" s="281">
        <v>65</v>
      </c>
      <c r="D1115" s="281">
        <v>0</v>
      </c>
      <c r="E1115" s="282">
        <f t="shared" si="17"/>
        <v>-1</v>
      </c>
    </row>
    <row r="1116" ht="36" customHeight="1" spans="1:5">
      <c r="A1116" s="403" t="s">
        <v>2027</v>
      </c>
      <c r="B1116" s="404" t="s">
        <v>517</v>
      </c>
      <c r="C1116" s="405"/>
      <c r="D1116" s="405"/>
      <c r="E1116" s="286" t="str">
        <f t="shared" si="17"/>
        <v/>
      </c>
    </row>
    <row r="1117" ht="36" customHeight="1" spans="1:5">
      <c r="A1117" s="399" t="s">
        <v>98</v>
      </c>
      <c r="B1117" s="275" t="s">
        <v>99</v>
      </c>
      <c r="C1117" s="285">
        <v>0</v>
      </c>
      <c r="D1117" s="285">
        <v>120</v>
      </c>
      <c r="E1117" s="286" t="str">
        <f t="shared" si="17"/>
        <v/>
      </c>
    </row>
    <row r="1118" ht="36" customHeight="1" spans="1:5">
      <c r="A1118" s="399" t="s">
        <v>2028</v>
      </c>
      <c r="B1118" s="275" t="s">
        <v>2029</v>
      </c>
      <c r="C1118" s="285">
        <v>0</v>
      </c>
      <c r="D1118" s="285">
        <v>0</v>
      </c>
      <c r="E1118" s="286" t="str">
        <f t="shared" si="17"/>
        <v/>
      </c>
    </row>
    <row r="1119" ht="36" customHeight="1" spans="1:5">
      <c r="A1119" s="400" t="s">
        <v>2030</v>
      </c>
      <c r="B1119" s="278" t="s">
        <v>137</v>
      </c>
      <c r="C1119" s="281">
        <v>0</v>
      </c>
      <c r="D1119" s="281">
        <v>0</v>
      </c>
      <c r="E1119" s="282" t="str">
        <f t="shared" si="17"/>
        <v/>
      </c>
    </row>
    <row r="1120" ht="36" customHeight="1" spans="1:5">
      <c r="A1120" s="400" t="s">
        <v>2031</v>
      </c>
      <c r="B1120" s="278" t="s">
        <v>139</v>
      </c>
      <c r="C1120" s="281">
        <v>0</v>
      </c>
      <c r="D1120" s="281">
        <v>0</v>
      </c>
      <c r="E1120" s="282" t="str">
        <f t="shared" si="17"/>
        <v/>
      </c>
    </row>
    <row r="1121" ht="36" customHeight="1" spans="1:5">
      <c r="A1121" s="400" t="s">
        <v>2032</v>
      </c>
      <c r="B1121" s="278" t="s">
        <v>141</v>
      </c>
      <c r="C1121" s="281">
        <v>0</v>
      </c>
      <c r="D1121" s="281">
        <v>0</v>
      </c>
      <c r="E1121" s="282" t="str">
        <f t="shared" si="17"/>
        <v/>
      </c>
    </row>
    <row r="1122" ht="36" customHeight="1" spans="1:5">
      <c r="A1122" s="400" t="s">
        <v>2033</v>
      </c>
      <c r="B1122" s="278" t="s">
        <v>2034</v>
      </c>
      <c r="C1122" s="281">
        <v>0</v>
      </c>
      <c r="D1122" s="281">
        <v>0</v>
      </c>
      <c r="E1122" s="282" t="str">
        <f t="shared" si="17"/>
        <v/>
      </c>
    </row>
    <row r="1123" ht="36" customHeight="1" spans="1:5">
      <c r="A1123" s="400" t="s">
        <v>2035</v>
      </c>
      <c r="B1123" s="278" t="s">
        <v>155</v>
      </c>
      <c r="C1123" s="281">
        <v>0</v>
      </c>
      <c r="D1123" s="281">
        <v>0</v>
      </c>
      <c r="E1123" s="282" t="str">
        <f t="shared" si="17"/>
        <v/>
      </c>
    </row>
    <row r="1124" ht="36" customHeight="1" spans="1:5">
      <c r="A1124" s="400" t="s">
        <v>2036</v>
      </c>
      <c r="B1124" s="278" t="s">
        <v>2037</v>
      </c>
      <c r="C1124" s="281">
        <v>0</v>
      </c>
      <c r="D1124" s="281">
        <v>0</v>
      </c>
      <c r="E1124" s="282" t="str">
        <f t="shared" si="17"/>
        <v/>
      </c>
    </row>
    <row r="1125" ht="36" customHeight="1" spans="1:5">
      <c r="A1125" s="275">
        <v>21702</v>
      </c>
      <c r="B1125" s="415" t="s">
        <v>2038</v>
      </c>
      <c r="C1125" s="285">
        <v>0</v>
      </c>
      <c r="D1125" s="285">
        <v>0</v>
      </c>
      <c r="E1125" s="286" t="str">
        <f t="shared" ref="E1125:E1188" si="18">IF(C1125&gt;0,D1125/C1125-1,IF(C1125&lt;0,-(D1125/C1125-1),""))</f>
        <v/>
      </c>
    </row>
    <row r="1126" ht="36" customHeight="1" spans="1:5">
      <c r="A1126" s="416">
        <v>2170201</v>
      </c>
      <c r="B1126" s="411" t="s">
        <v>2039</v>
      </c>
      <c r="C1126" s="281">
        <v>0</v>
      </c>
      <c r="D1126" s="281">
        <v>0</v>
      </c>
      <c r="E1126" s="282" t="str">
        <f t="shared" si="18"/>
        <v/>
      </c>
    </row>
    <row r="1127" ht="36" customHeight="1" spans="1:5">
      <c r="A1127" s="416">
        <v>2170202</v>
      </c>
      <c r="B1127" s="411" t="s">
        <v>2040</v>
      </c>
      <c r="C1127" s="281">
        <v>0</v>
      </c>
      <c r="D1127" s="281">
        <v>0</v>
      </c>
      <c r="E1127" s="282" t="str">
        <f t="shared" si="18"/>
        <v/>
      </c>
    </row>
    <row r="1128" ht="36" customHeight="1" spans="1:5">
      <c r="A1128" s="416">
        <v>2170203</v>
      </c>
      <c r="B1128" s="411" t="s">
        <v>2041</v>
      </c>
      <c r="C1128" s="281">
        <v>0</v>
      </c>
      <c r="D1128" s="281">
        <v>0</v>
      </c>
      <c r="E1128" s="282" t="str">
        <f t="shared" si="18"/>
        <v/>
      </c>
    </row>
    <row r="1129" ht="36" customHeight="1" spans="1:5">
      <c r="A1129" s="416">
        <v>2170204</v>
      </c>
      <c r="B1129" s="411" t="s">
        <v>2042</v>
      </c>
      <c r="C1129" s="281">
        <v>0</v>
      </c>
      <c r="D1129" s="281">
        <v>0</v>
      </c>
      <c r="E1129" s="282" t="str">
        <f t="shared" si="18"/>
        <v/>
      </c>
    </row>
    <row r="1130" ht="36" customHeight="1" spans="1:5">
      <c r="A1130" s="416">
        <v>2170205</v>
      </c>
      <c r="B1130" s="411" t="s">
        <v>2043</v>
      </c>
      <c r="C1130" s="281">
        <v>0</v>
      </c>
      <c r="D1130" s="281">
        <v>0</v>
      </c>
      <c r="E1130" s="282" t="str">
        <f t="shared" si="18"/>
        <v/>
      </c>
    </row>
    <row r="1131" ht="36" customHeight="1" spans="1:5">
      <c r="A1131" s="416">
        <v>2170206</v>
      </c>
      <c r="B1131" s="411" t="s">
        <v>2044</v>
      </c>
      <c r="C1131" s="281">
        <v>0</v>
      </c>
      <c r="D1131" s="281">
        <v>0</v>
      </c>
      <c r="E1131" s="282" t="str">
        <f t="shared" si="18"/>
        <v/>
      </c>
    </row>
    <row r="1132" ht="36" customHeight="1" spans="1:5">
      <c r="A1132" s="416">
        <v>2170207</v>
      </c>
      <c r="B1132" s="411" t="s">
        <v>2045</v>
      </c>
      <c r="C1132" s="281">
        <v>0</v>
      </c>
      <c r="D1132" s="281">
        <v>0</v>
      </c>
      <c r="E1132" s="282" t="str">
        <f t="shared" si="18"/>
        <v/>
      </c>
    </row>
    <row r="1133" ht="36" customHeight="1" spans="1:5">
      <c r="A1133" s="416">
        <v>2170208</v>
      </c>
      <c r="B1133" s="411" t="s">
        <v>2046</v>
      </c>
      <c r="C1133" s="281">
        <v>0</v>
      </c>
      <c r="D1133" s="281">
        <v>0</v>
      </c>
      <c r="E1133" s="282" t="str">
        <f t="shared" si="18"/>
        <v/>
      </c>
    </row>
    <row r="1134" ht="36" customHeight="1" spans="1:5">
      <c r="A1134" s="416">
        <v>2170299</v>
      </c>
      <c r="B1134" s="411" t="s">
        <v>2047</v>
      </c>
      <c r="C1134" s="281">
        <v>0</v>
      </c>
      <c r="D1134" s="281">
        <v>0</v>
      </c>
      <c r="E1134" s="282" t="str">
        <f t="shared" si="18"/>
        <v/>
      </c>
    </row>
    <row r="1135" ht="36" customHeight="1" spans="1:5">
      <c r="A1135" s="399" t="s">
        <v>2048</v>
      </c>
      <c r="B1135" s="275" t="s">
        <v>2049</v>
      </c>
      <c r="C1135" s="285">
        <v>0</v>
      </c>
      <c r="D1135" s="285">
        <v>0</v>
      </c>
      <c r="E1135" s="286" t="str">
        <f t="shared" si="18"/>
        <v/>
      </c>
    </row>
    <row r="1136" ht="36" customHeight="1" spans="1:5">
      <c r="A1136" s="400" t="s">
        <v>2050</v>
      </c>
      <c r="B1136" s="278" t="s">
        <v>2051</v>
      </c>
      <c r="C1136" s="281">
        <v>0</v>
      </c>
      <c r="D1136" s="281">
        <v>0</v>
      </c>
      <c r="E1136" s="282" t="str">
        <f t="shared" si="18"/>
        <v/>
      </c>
    </row>
    <row r="1137" ht="36" customHeight="1" spans="1:5">
      <c r="A1137" s="400" t="s">
        <v>2052</v>
      </c>
      <c r="B1137" s="278" t="s">
        <v>2053</v>
      </c>
      <c r="C1137" s="281">
        <v>0</v>
      </c>
      <c r="D1137" s="281">
        <v>0</v>
      </c>
      <c r="E1137" s="282" t="str">
        <f t="shared" si="18"/>
        <v/>
      </c>
    </row>
    <row r="1138" ht="36" customHeight="1" spans="1:5">
      <c r="A1138" s="400" t="s">
        <v>2054</v>
      </c>
      <c r="B1138" s="278" t="s">
        <v>2055</v>
      </c>
      <c r="C1138" s="281">
        <v>0</v>
      </c>
      <c r="D1138" s="281">
        <v>0</v>
      </c>
      <c r="E1138" s="282" t="str">
        <f t="shared" si="18"/>
        <v/>
      </c>
    </row>
    <row r="1139" ht="36" customHeight="1" spans="1:5">
      <c r="A1139" s="400" t="s">
        <v>2056</v>
      </c>
      <c r="B1139" s="278" t="s">
        <v>2057</v>
      </c>
      <c r="C1139" s="281">
        <v>0</v>
      </c>
      <c r="D1139" s="281">
        <v>0</v>
      </c>
      <c r="E1139" s="282" t="str">
        <f t="shared" si="18"/>
        <v/>
      </c>
    </row>
    <row r="1140" ht="36" customHeight="1" spans="1:5">
      <c r="A1140" s="400" t="s">
        <v>2058</v>
      </c>
      <c r="B1140" s="278" t="s">
        <v>2059</v>
      </c>
      <c r="C1140" s="281">
        <v>0</v>
      </c>
      <c r="D1140" s="281">
        <v>0</v>
      </c>
      <c r="E1140" s="282" t="str">
        <f t="shared" si="18"/>
        <v/>
      </c>
    </row>
    <row r="1141" ht="36" customHeight="1" spans="1:5">
      <c r="A1141" s="399" t="s">
        <v>2060</v>
      </c>
      <c r="B1141" s="275" t="s">
        <v>2061</v>
      </c>
      <c r="C1141" s="285">
        <v>0</v>
      </c>
      <c r="D1141" s="285">
        <v>120</v>
      </c>
      <c r="E1141" s="286" t="str">
        <f t="shared" si="18"/>
        <v/>
      </c>
    </row>
    <row r="1142" ht="36" customHeight="1" spans="1:5">
      <c r="A1142" s="278">
        <v>2179902</v>
      </c>
      <c r="B1142" s="278" t="s">
        <v>2062</v>
      </c>
      <c r="C1142" s="281">
        <v>0</v>
      </c>
      <c r="D1142" s="281">
        <v>120</v>
      </c>
      <c r="E1142" s="282" t="str">
        <f t="shared" si="18"/>
        <v/>
      </c>
    </row>
    <row r="1143" ht="36" customHeight="1" spans="1:5">
      <c r="A1143" s="278">
        <v>2179999</v>
      </c>
      <c r="B1143" s="278" t="s">
        <v>2059</v>
      </c>
      <c r="C1143" s="281">
        <v>0</v>
      </c>
      <c r="D1143" s="281">
        <v>0</v>
      </c>
      <c r="E1143" s="282" t="str">
        <f t="shared" si="18"/>
        <v/>
      </c>
    </row>
    <row r="1144" ht="36" customHeight="1" spans="1:5">
      <c r="A1144" s="275" t="s">
        <v>2063</v>
      </c>
      <c r="B1144" s="404" t="s">
        <v>517</v>
      </c>
      <c r="C1144" s="285"/>
      <c r="D1144" s="285"/>
      <c r="E1144" s="286" t="str">
        <f t="shared" si="18"/>
        <v/>
      </c>
    </row>
    <row r="1145" ht="36" customHeight="1" spans="1:5">
      <c r="A1145" s="399" t="s">
        <v>100</v>
      </c>
      <c r="B1145" s="275" t="s">
        <v>101</v>
      </c>
      <c r="C1145" s="285">
        <v>0</v>
      </c>
      <c r="D1145" s="285">
        <v>0</v>
      </c>
      <c r="E1145" s="286" t="str">
        <f t="shared" si="18"/>
        <v/>
      </c>
    </row>
    <row r="1146" ht="36" customHeight="1" spans="1:5">
      <c r="A1146" s="399" t="s">
        <v>2064</v>
      </c>
      <c r="B1146" s="275" t="s">
        <v>2065</v>
      </c>
      <c r="C1146" s="285">
        <v>0</v>
      </c>
      <c r="D1146" s="285">
        <v>0</v>
      </c>
      <c r="E1146" s="286" t="str">
        <f t="shared" si="18"/>
        <v/>
      </c>
    </row>
    <row r="1147" ht="36" customHeight="1" spans="1:5">
      <c r="A1147" s="399" t="s">
        <v>2066</v>
      </c>
      <c r="B1147" s="275" t="s">
        <v>2067</v>
      </c>
      <c r="C1147" s="285">
        <v>0</v>
      </c>
      <c r="D1147" s="285">
        <v>0</v>
      </c>
      <c r="E1147" s="286" t="str">
        <f t="shared" si="18"/>
        <v/>
      </c>
    </row>
    <row r="1148" ht="36" customHeight="1" spans="1:5">
      <c r="A1148" s="399" t="s">
        <v>2068</v>
      </c>
      <c r="B1148" s="275" t="s">
        <v>2069</v>
      </c>
      <c r="C1148" s="285">
        <v>0</v>
      </c>
      <c r="D1148" s="285">
        <v>0</v>
      </c>
      <c r="E1148" s="286" t="str">
        <f t="shared" si="18"/>
        <v/>
      </c>
    </row>
    <row r="1149" ht="36" customHeight="1" spans="1:5">
      <c r="A1149" s="399" t="s">
        <v>2070</v>
      </c>
      <c r="B1149" s="275" t="s">
        <v>2071</v>
      </c>
      <c r="C1149" s="285">
        <v>0</v>
      </c>
      <c r="D1149" s="285">
        <v>0</v>
      </c>
      <c r="E1149" s="286" t="str">
        <f t="shared" si="18"/>
        <v/>
      </c>
    </row>
    <row r="1150" ht="36" customHeight="1" spans="1:5">
      <c r="A1150" s="399" t="s">
        <v>2072</v>
      </c>
      <c r="B1150" s="275" t="s">
        <v>2073</v>
      </c>
      <c r="C1150" s="285">
        <v>0</v>
      </c>
      <c r="D1150" s="285">
        <v>0</v>
      </c>
      <c r="E1150" s="286" t="str">
        <f t="shared" si="18"/>
        <v/>
      </c>
    </row>
    <row r="1151" ht="36" customHeight="1" spans="1:5">
      <c r="A1151" s="399" t="s">
        <v>2074</v>
      </c>
      <c r="B1151" s="275" t="s">
        <v>2075</v>
      </c>
      <c r="C1151" s="285">
        <v>0</v>
      </c>
      <c r="D1151" s="285">
        <v>0</v>
      </c>
      <c r="E1151" s="286" t="str">
        <f t="shared" si="18"/>
        <v/>
      </c>
    </row>
    <row r="1152" ht="36" customHeight="1" spans="1:5">
      <c r="A1152" s="399" t="s">
        <v>2076</v>
      </c>
      <c r="B1152" s="275" t="s">
        <v>2077</v>
      </c>
      <c r="C1152" s="285">
        <v>0</v>
      </c>
      <c r="D1152" s="285">
        <v>0</v>
      </c>
      <c r="E1152" s="286" t="str">
        <f t="shared" si="18"/>
        <v/>
      </c>
    </row>
    <row r="1153" ht="36" customHeight="1" spans="1:5">
      <c r="A1153" s="399" t="s">
        <v>2078</v>
      </c>
      <c r="B1153" s="275" t="s">
        <v>2079</v>
      </c>
      <c r="C1153" s="285">
        <v>0</v>
      </c>
      <c r="D1153" s="285">
        <v>0</v>
      </c>
      <c r="E1153" s="286" t="str">
        <f t="shared" si="18"/>
        <v/>
      </c>
    </row>
    <row r="1154" ht="36" customHeight="1" spans="1:5">
      <c r="A1154" s="399" t="s">
        <v>2080</v>
      </c>
      <c r="B1154" s="275" t="s">
        <v>2081</v>
      </c>
      <c r="C1154" s="285">
        <v>0</v>
      </c>
      <c r="D1154" s="285">
        <v>0</v>
      </c>
      <c r="E1154" s="286" t="str">
        <f t="shared" si="18"/>
        <v/>
      </c>
    </row>
    <row r="1155" ht="36" customHeight="1" spans="1:5">
      <c r="A1155" s="399" t="s">
        <v>102</v>
      </c>
      <c r="B1155" s="275" t="s">
        <v>103</v>
      </c>
      <c r="C1155" s="285">
        <v>1920</v>
      </c>
      <c r="D1155" s="285">
        <v>2355</v>
      </c>
      <c r="E1155" s="286">
        <f t="shared" si="18"/>
        <v>0.227</v>
      </c>
    </row>
    <row r="1156" ht="36" customHeight="1" spans="1:5">
      <c r="A1156" s="399" t="s">
        <v>2082</v>
      </c>
      <c r="B1156" s="275" t="s">
        <v>2083</v>
      </c>
      <c r="C1156" s="285">
        <v>1920</v>
      </c>
      <c r="D1156" s="285">
        <v>2270</v>
      </c>
      <c r="E1156" s="286">
        <f t="shared" si="18"/>
        <v>0.182</v>
      </c>
    </row>
    <row r="1157" ht="36" customHeight="1" spans="1:5">
      <c r="A1157" s="400" t="s">
        <v>2084</v>
      </c>
      <c r="B1157" s="278" t="s">
        <v>137</v>
      </c>
      <c r="C1157" s="281">
        <v>1690</v>
      </c>
      <c r="D1157" s="281">
        <v>1750</v>
      </c>
      <c r="E1157" s="282">
        <f t="shared" si="18"/>
        <v>0.036</v>
      </c>
    </row>
    <row r="1158" ht="36" customHeight="1" spans="1:5">
      <c r="A1158" s="400" t="s">
        <v>2085</v>
      </c>
      <c r="B1158" s="278" t="s">
        <v>139</v>
      </c>
      <c r="C1158" s="281">
        <v>0</v>
      </c>
      <c r="D1158" s="281">
        <v>360</v>
      </c>
      <c r="E1158" s="282" t="str">
        <f t="shared" si="18"/>
        <v/>
      </c>
    </row>
    <row r="1159" ht="36" customHeight="1" spans="1:5">
      <c r="A1159" s="400" t="s">
        <v>2086</v>
      </c>
      <c r="B1159" s="278" t="s">
        <v>141</v>
      </c>
      <c r="C1159" s="281">
        <v>0</v>
      </c>
      <c r="D1159" s="281">
        <v>0</v>
      </c>
      <c r="E1159" s="282" t="str">
        <f t="shared" si="18"/>
        <v/>
      </c>
    </row>
    <row r="1160" ht="36" customHeight="1" spans="1:5">
      <c r="A1160" s="400" t="s">
        <v>2087</v>
      </c>
      <c r="B1160" s="278" t="s">
        <v>2088</v>
      </c>
      <c r="C1160" s="281">
        <v>0</v>
      </c>
      <c r="D1160" s="281">
        <v>0</v>
      </c>
      <c r="E1160" s="282" t="str">
        <f t="shared" si="18"/>
        <v/>
      </c>
    </row>
    <row r="1161" ht="36" customHeight="1" spans="1:5">
      <c r="A1161" s="400" t="s">
        <v>2089</v>
      </c>
      <c r="B1161" s="278" t="s">
        <v>2090</v>
      </c>
      <c r="C1161" s="281">
        <v>10</v>
      </c>
      <c r="D1161" s="281">
        <v>0</v>
      </c>
      <c r="E1161" s="282">
        <f t="shared" si="18"/>
        <v>-1</v>
      </c>
    </row>
    <row r="1162" ht="36" customHeight="1" spans="1:5">
      <c r="A1162" s="400" t="s">
        <v>2091</v>
      </c>
      <c r="B1162" s="278" t="s">
        <v>2092</v>
      </c>
      <c r="C1162" s="281">
        <v>0</v>
      </c>
      <c r="D1162" s="281">
        <v>0</v>
      </c>
      <c r="E1162" s="282" t="str">
        <f t="shared" si="18"/>
        <v/>
      </c>
    </row>
    <row r="1163" ht="36" customHeight="1" spans="1:5">
      <c r="A1163" s="400" t="s">
        <v>2093</v>
      </c>
      <c r="B1163" s="278" t="s">
        <v>2094</v>
      </c>
      <c r="C1163" s="281">
        <v>0</v>
      </c>
      <c r="D1163" s="281">
        <v>0</v>
      </c>
      <c r="E1163" s="282" t="str">
        <f t="shared" si="18"/>
        <v/>
      </c>
    </row>
    <row r="1164" ht="36" customHeight="1" spans="1:5">
      <c r="A1164" s="400" t="s">
        <v>2095</v>
      </c>
      <c r="B1164" s="278" t="s">
        <v>2096</v>
      </c>
      <c r="C1164" s="281">
        <v>215</v>
      </c>
      <c r="D1164" s="281">
        <v>0</v>
      </c>
      <c r="E1164" s="282">
        <f t="shared" si="18"/>
        <v>-1</v>
      </c>
    </row>
    <row r="1165" ht="36" customHeight="1" spans="1:5">
      <c r="A1165" s="400" t="s">
        <v>2097</v>
      </c>
      <c r="B1165" s="278" t="s">
        <v>2098</v>
      </c>
      <c r="C1165" s="281">
        <v>0</v>
      </c>
      <c r="D1165" s="281">
        <v>160</v>
      </c>
      <c r="E1165" s="282" t="str">
        <f t="shared" si="18"/>
        <v/>
      </c>
    </row>
    <row r="1166" ht="36" customHeight="1" spans="1:5">
      <c r="A1166" s="400" t="s">
        <v>2099</v>
      </c>
      <c r="B1166" s="278" t="s">
        <v>2100</v>
      </c>
      <c r="C1166" s="281">
        <v>0</v>
      </c>
      <c r="D1166" s="281">
        <v>0</v>
      </c>
      <c r="E1166" s="282" t="str">
        <f t="shared" si="18"/>
        <v/>
      </c>
    </row>
    <row r="1167" ht="36" customHeight="1" spans="1:5">
      <c r="A1167" s="400" t="s">
        <v>2101</v>
      </c>
      <c r="B1167" s="278" t="s">
        <v>2102</v>
      </c>
      <c r="C1167" s="281">
        <v>5</v>
      </c>
      <c r="D1167" s="281">
        <v>0</v>
      </c>
      <c r="E1167" s="282">
        <f t="shared" si="18"/>
        <v>-1</v>
      </c>
    </row>
    <row r="1168" ht="36" customHeight="1" spans="1:5">
      <c r="A1168" s="400" t="s">
        <v>2103</v>
      </c>
      <c r="B1168" s="278" t="s">
        <v>2104</v>
      </c>
      <c r="C1168" s="281">
        <v>0</v>
      </c>
      <c r="D1168" s="281">
        <v>0</v>
      </c>
      <c r="E1168" s="282" t="str">
        <f t="shared" si="18"/>
        <v/>
      </c>
    </row>
    <row r="1169" ht="36" customHeight="1" spans="1:5">
      <c r="A1169" s="400" t="s">
        <v>2105</v>
      </c>
      <c r="B1169" s="278" t="s">
        <v>2106</v>
      </c>
      <c r="C1169" s="281">
        <v>0</v>
      </c>
      <c r="D1169" s="281">
        <v>0</v>
      </c>
      <c r="E1169" s="282" t="str">
        <f t="shared" si="18"/>
        <v/>
      </c>
    </row>
    <row r="1170" ht="36" customHeight="1" spans="1:5">
      <c r="A1170" s="400" t="s">
        <v>2107</v>
      </c>
      <c r="B1170" s="278" t="s">
        <v>2108</v>
      </c>
      <c r="C1170" s="281">
        <v>0</v>
      </c>
      <c r="D1170" s="281">
        <v>0</v>
      </c>
      <c r="E1170" s="282" t="str">
        <f t="shared" si="18"/>
        <v/>
      </c>
    </row>
    <row r="1171" ht="36" customHeight="1" spans="1:5">
      <c r="A1171" s="400" t="s">
        <v>2109</v>
      </c>
      <c r="B1171" s="278" t="s">
        <v>2110</v>
      </c>
      <c r="C1171" s="281">
        <v>0</v>
      </c>
      <c r="D1171" s="281">
        <v>0</v>
      </c>
      <c r="E1171" s="282" t="str">
        <f t="shared" si="18"/>
        <v/>
      </c>
    </row>
    <row r="1172" ht="36" customHeight="1" spans="1:5">
      <c r="A1172" s="400" t="s">
        <v>2111</v>
      </c>
      <c r="B1172" s="278" t="s">
        <v>2112</v>
      </c>
      <c r="C1172" s="281">
        <v>0</v>
      </c>
      <c r="D1172" s="281">
        <v>0</v>
      </c>
      <c r="E1172" s="282" t="str">
        <f t="shared" si="18"/>
        <v/>
      </c>
    </row>
    <row r="1173" ht="36" customHeight="1" spans="1:5">
      <c r="A1173" s="400" t="s">
        <v>2113</v>
      </c>
      <c r="B1173" s="278" t="s">
        <v>2114</v>
      </c>
      <c r="C1173" s="281">
        <v>0</v>
      </c>
      <c r="D1173" s="281">
        <v>0</v>
      </c>
      <c r="E1173" s="282" t="str">
        <f t="shared" si="18"/>
        <v/>
      </c>
    </row>
    <row r="1174" ht="36" customHeight="1" spans="1:5">
      <c r="A1174" s="400" t="s">
        <v>2115</v>
      </c>
      <c r="B1174" s="278" t="s">
        <v>2116</v>
      </c>
      <c r="C1174" s="281">
        <v>0</v>
      </c>
      <c r="D1174" s="281">
        <v>0</v>
      </c>
      <c r="E1174" s="282" t="str">
        <f t="shared" si="18"/>
        <v/>
      </c>
    </row>
    <row r="1175" ht="36" customHeight="1" spans="1:5">
      <c r="A1175" s="400" t="s">
        <v>2117</v>
      </c>
      <c r="B1175" s="278" t="s">
        <v>2118</v>
      </c>
      <c r="C1175" s="281">
        <v>0</v>
      </c>
      <c r="D1175" s="281">
        <v>0</v>
      </c>
      <c r="E1175" s="282" t="str">
        <f t="shared" si="18"/>
        <v/>
      </c>
    </row>
    <row r="1176" ht="36" customHeight="1" spans="1:5">
      <c r="A1176" s="400" t="s">
        <v>2119</v>
      </c>
      <c r="B1176" s="278" t="s">
        <v>2120</v>
      </c>
      <c r="C1176" s="281">
        <v>0</v>
      </c>
      <c r="D1176" s="281">
        <v>0</v>
      </c>
      <c r="E1176" s="282" t="str">
        <f t="shared" si="18"/>
        <v/>
      </c>
    </row>
    <row r="1177" ht="36" customHeight="1" spans="1:5">
      <c r="A1177" s="400" t="s">
        <v>2121</v>
      </c>
      <c r="B1177" s="278" t="s">
        <v>2122</v>
      </c>
      <c r="C1177" s="281">
        <v>0</v>
      </c>
      <c r="D1177" s="281">
        <v>0</v>
      </c>
      <c r="E1177" s="282" t="str">
        <f t="shared" si="18"/>
        <v/>
      </c>
    </row>
    <row r="1178" ht="36" customHeight="1" spans="1:5">
      <c r="A1178" s="400" t="s">
        <v>2123</v>
      </c>
      <c r="B1178" s="278" t="s">
        <v>2124</v>
      </c>
      <c r="C1178" s="281">
        <v>0</v>
      </c>
      <c r="D1178" s="281">
        <v>0</v>
      </c>
      <c r="E1178" s="282" t="str">
        <f t="shared" si="18"/>
        <v/>
      </c>
    </row>
    <row r="1179" ht="36" customHeight="1" spans="1:5">
      <c r="A1179" s="400" t="s">
        <v>2125</v>
      </c>
      <c r="B1179" s="278" t="s">
        <v>2126</v>
      </c>
      <c r="C1179" s="281">
        <v>0</v>
      </c>
      <c r="D1179" s="281">
        <v>0</v>
      </c>
      <c r="E1179" s="282" t="str">
        <f t="shared" si="18"/>
        <v/>
      </c>
    </row>
    <row r="1180" ht="36" customHeight="1" spans="1:5">
      <c r="A1180" s="400" t="s">
        <v>2127</v>
      </c>
      <c r="B1180" s="278" t="s">
        <v>2128</v>
      </c>
      <c r="C1180" s="281">
        <v>0</v>
      </c>
      <c r="D1180" s="281">
        <v>0</v>
      </c>
      <c r="E1180" s="282" t="str">
        <f t="shared" si="18"/>
        <v/>
      </c>
    </row>
    <row r="1181" ht="36" customHeight="1" spans="1:5">
      <c r="A1181" s="400" t="s">
        <v>2129</v>
      </c>
      <c r="B1181" s="278" t="s">
        <v>155</v>
      </c>
      <c r="C1181" s="281">
        <v>0</v>
      </c>
      <c r="D1181" s="281">
        <v>0</v>
      </c>
      <c r="E1181" s="282" t="str">
        <f t="shared" si="18"/>
        <v/>
      </c>
    </row>
    <row r="1182" ht="36" customHeight="1" spans="1:5">
      <c r="A1182" s="400" t="s">
        <v>2130</v>
      </c>
      <c r="B1182" s="278" t="s">
        <v>2131</v>
      </c>
      <c r="C1182" s="281">
        <v>0</v>
      </c>
      <c r="D1182" s="281">
        <v>0</v>
      </c>
      <c r="E1182" s="282" t="str">
        <f t="shared" si="18"/>
        <v/>
      </c>
    </row>
    <row r="1183" ht="36" customHeight="1" spans="1:5">
      <c r="A1183" s="399" t="s">
        <v>2132</v>
      </c>
      <c r="B1183" s="275" t="s">
        <v>2133</v>
      </c>
      <c r="C1183" s="285">
        <v>0</v>
      </c>
      <c r="D1183" s="285">
        <v>85</v>
      </c>
      <c r="E1183" s="286" t="str">
        <f t="shared" si="18"/>
        <v/>
      </c>
    </row>
    <row r="1184" ht="36" customHeight="1" spans="1:5">
      <c r="A1184" s="400" t="s">
        <v>2134</v>
      </c>
      <c r="B1184" s="278" t="s">
        <v>137</v>
      </c>
      <c r="C1184" s="281">
        <v>0</v>
      </c>
      <c r="D1184" s="281">
        <v>0</v>
      </c>
      <c r="E1184" s="282" t="str">
        <f t="shared" si="18"/>
        <v/>
      </c>
    </row>
    <row r="1185" ht="36" customHeight="1" spans="1:5">
      <c r="A1185" s="400" t="s">
        <v>2135</v>
      </c>
      <c r="B1185" s="278" t="s">
        <v>139</v>
      </c>
      <c r="C1185" s="281">
        <v>0</v>
      </c>
      <c r="D1185" s="281">
        <v>0</v>
      </c>
      <c r="E1185" s="282" t="str">
        <f t="shared" si="18"/>
        <v/>
      </c>
    </row>
    <row r="1186" ht="36" customHeight="1" spans="1:5">
      <c r="A1186" s="400" t="s">
        <v>2136</v>
      </c>
      <c r="B1186" s="278" t="s">
        <v>141</v>
      </c>
      <c r="C1186" s="281">
        <v>0</v>
      </c>
      <c r="D1186" s="281">
        <v>0</v>
      </c>
      <c r="E1186" s="282" t="str">
        <f t="shared" si="18"/>
        <v/>
      </c>
    </row>
    <row r="1187" ht="36" customHeight="1" spans="1:5">
      <c r="A1187" s="400" t="s">
        <v>2137</v>
      </c>
      <c r="B1187" s="278" t="s">
        <v>2138</v>
      </c>
      <c r="C1187" s="281">
        <v>0</v>
      </c>
      <c r="D1187" s="281">
        <v>55</v>
      </c>
      <c r="E1187" s="282" t="str">
        <f t="shared" si="18"/>
        <v/>
      </c>
    </row>
    <row r="1188" ht="36" customHeight="1" spans="1:5">
      <c r="A1188" s="400" t="s">
        <v>2139</v>
      </c>
      <c r="B1188" s="278" t="s">
        <v>2140</v>
      </c>
      <c r="C1188" s="281">
        <v>0</v>
      </c>
      <c r="D1188" s="281">
        <v>0</v>
      </c>
      <c r="E1188" s="282" t="str">
        <f t="shared" si="18"/>
        <v/>
      </c>
    </row>
    <row r="1189" ht="36" customHeight="1" spans="1:5">
      <c r="A1189" s="400" t="s">
        <v>2141</v>
      </c>
      <c r="B1189" s="278" t="s">
        <v>2142</v>
      </c>
      <c r="C1189" s="281">
        <v>0</v>
      </c>
      <c r="D1189" s="281">
        <v>0</v>
      </c>
      <c r="E1189" s="282" t="str">
        <f t="shared" ref="E1189:E1252" si="19">IF(C1189&gt;0,D1189/C1189-1,IF(C1189&lt;0,-(D1189/C1189-1),""))</f>
        <v/>
      </c>
    </row>
    <row r="1190" ht="36" customHeight="1" spans="1:5">
      <c r="A1190" s="400" t="s">
        <v>2143</v>
      </c>
      <c r="B1190" s="278" t="s">
        <v>2144</v>
      </c>
      <c r="C1190" s="281">
        <v>0</v>
      </c>
      <c r="D1190" s="281">
        <v>0</v>
      </c>
      <c r="E1190" s="282" t="str">
        <f t="shared" si="19"/>
        <v/>
      </c>
    </row>
    <row r="1191" ht="36" customHeight="1" spans="1:5">
      <c r="A1191" s="400" t="s">
        <v>2145</v>
      </c>
      <c r="B1191" s="278" t="s">
        <v>2146</v>
      </c>
      <c r="C1191" s="281">
        <v>0</v>
      </c>
      <c r="D1191" s="281">
        <v>30</v>
      </c>
      <c r="E1191" s="282" t="str">
        <f t="shared" si="19"/>
        <v/>
      </c>
    </row>
    <row r="1192" ht="36" customHeight="1" spans="1:5">
      <c r="A1192" s="400" t="s">
        <v>2147</v>
      </c>
      <c r="B1192" s="278" t="s">
        <v>2148</v>
      </c>
      <c r="C1192" s="281">
        <v>0</v>
      </c>
      <c r="D1192" s="281">
        <v>0</v>
      </c>
      <c r="E1192" s="282" t="str">
        <f t="shared" si="19"/>
        <v/>
      </c>
    </row>
    <row r="1193" ht="36" customHeight="1" spans="1:5">
      <c r="A1193" s="400" t="s">
        <v>2149</v>
      </c>
      <c r="B1193" s="278" t="s">
        <v>2150</v>
      </c>
      <c r="C1193" s="281">
        <v>0</v>
      </c>
      <c r="D1193" s="281">
        <v>0</v>
      </c>
      <c r="E1193" s="282" t="str">
        <f t="shared" si="19"/>
        <v/>
      </c>
    </row>
    <row r="1194" ht="36" customHeight="1" spans="1:5">
      <c r="A1194" s="400" t="s">
        <v>2151</v>
      </c>
      <c r="B1194" s="278" t="s">
        <v>2152</v>
      </c>
      <c r="C1194" s="281">
        <v>0</v>
      </c>
      <c r="D1194" s="281">
        <v>0</v>
      </c>
      <c r="E1194" s="282" t="str">
        <f t="shared" si="19"/>
        <v/>
      </c>
    </row>
    <row r="1195" ht="36" customHeight="1" spans="1:5">
      <c r="A1195" s="400" t="s">
        <v>2153</v>
      </c>
      <c r="B1195" s="278" t="s">
        <v>2154</v>
      </c>
      <c r="C1195" s="281">
        <v>0</v>
      </c>
      <c r="D1195" s="281">
        <v>0</v>
      </c>
      <c r="E1195" s="282" t="str">
        <f t="shared" si="19"/>
        <v/>
      </c>
    </row>
    <row r="1196" ht="36" customHeight="1" spans="1:5">
      <c r="A1196" s="400" t="s">
        <v>2155</v>
      </c>
      <c r="B1196" s="278" t="s">
        <v>2156</v>
      </c>
      <c r="C1196" s="281">
        <v>0</v>
      </c>
      <c r="D1196" s="281">
        <v>0</v>
      </c>
      <c r="E1196" s="282" t="str">
        <f t="shared" si="19"/>
        <v/>
      </c>
    </row>
    <row r="1197" ht="36" customHeight="1" spans="1:5">
      <c r="A1197" s="400" t="s">
        <v>2157</v>
      </c>
      <c r="B1197" s="278" t="s">
        <v>2158</v>
      </c>
      <c r="C1197" s="281">
        <v>0</v>
      </c>
      <c r="D1197" s="281">
        <v>0</v>
      </c>
      <c r="E1197" s="282" t="str">
        <f t="shared" si="19"/>
        <v/>
      </c>
    </row>
    <row r="1198" ht="36" customHeight="1" spans="1:5">
      <c r="A1198" s="399" t="s">
        <v>2159</v>
      </c>
      <c r="B1198" s="275" t="s">
        <v>2160</v>
      </c>
      <c r="C1198" s="285">
        <v>0</v>
      </c>
      <c r="D1198" s="285">
        <v>0</v>
      </c>
      <c r="E1198" s="286" t="str">
        <f t="shared" si="19"/>
        <v/>
      </c>
    </row>
    <row r="1199" ht="36" customHeight="1" spans="1:5">
      <c r="A1199" s="278">
        <v>2209999</v>
      </c>
      <c r="B1199" s="278" t="s">
        <v>2161</v>
      </c>
      <c r="C1199" s="281">
        <v>0</v>
      </c>
      <c r="D1199" s="281">
        <v>0</v>
      </c>
      <c r="E1199" s="282" t="str">
        <f t="shared" si="19"/>
        <v/>
      </c>
    </row>
    <row r="1200" ht="36" customHeight="1" spans="1:5">
      <c r="A1200" s="275" t="s">
        <v>2162</v>
      </c>
      <c r="B1200" s="404" t="s">
        <v>517</v>
      </c>
      <c r="C1200" s="405"/>
      <c r="D1200" s="405"/>
      <c r="E1200" s="286" t="str">
        <f t="shared" si="19"/>
        <v/>
      </c>
    </row>
    <row r="1201" ht="36" customHeight="1" spans="1:5">
      <c r="A1201" s="399" t="s">
        <v>104</v>
      </c>
      <c r="B1201" s="275" t="s">
        <v>105</v>
      </c>
      <c r="C1201" s="285">
        <v>11450</v>
      </c>
      <c r="D1201" s="285">
        <v>16819</v>
      </c>
      <c r="E1201" s="286">
        <f t="shared" si="19"/>
        <v>0.469</v>
      </c>
    </row>
    <row r="1202" ht="36" customHeight="1" spans="1:5">
      <c r="A1202" s="399" t="s">
        <v>2163</v>
      </c>
      <c r="B1202" s="275" t="s">
        <v>2164</v>
      </c>
      <c r="C1202" s="285">
        <v>2200</v>
      </c>
      <c r="D1202" s="285">
        <v>6400</v>
      </c>
      <c r="E1202" s="286">
        <f t="shared" si="19"/>
        <v>1.909</v>
      </c>
    </row>
    <row r="1203" ht="36" customHeight="1" spans="1:5">
      <c r="A1203" s="400" t="s">
        <v>2165</v>
      </c>
      <c r="B1203" s="278" t="s">
        <v>2166</v>
      </c>
      <c r="C1203" s="281">
        <v>0</v>
      </c>
      <c r="D1203" s="281">
        <v>0</v>
      </c>
      <c r="E1203" s="282" t="str">
        <f t="shared" si="19"/>
        <v/>
      </c>
    </row>
    <row r="1204" ht="36" customHeight="1" spans="1:5">
      <c r="A1204" s="400" t="s">
        <v>2167</v>
      </c>
      <c r="B1204" s="278" t="s">
        <v>2168</v>
      </c>
      <c r="C1204" s="281">
        <v>0</v>
      </c>
      <c r="D1204" s="281">
        <v>0</v>
      </c>
      <c r="E1204" s="282" t="str">
        <f t="shared" si="19"/>
        <v/>
      </c>
    </row>
    <row r="1205" ht="36" customHeight="1" spans="1:5">
      <c r="A1205" s="400" t="s">
        <v>2169</v>
      </c>
      <c r="B1205" s="278" t="s">
        <v>2170</v>
      </c>
      <c r="C1205" s="281">
        <v>0</v>
      </c>
      <c r="D1205" s="281">
        <v>700</v>
      </c>
      <c r="E1205" s="282" t="str">
        <f t="shared" si="19"/>
        <v/>
      </c>
    </row>
    <row r="1206" ht="36" customHeight="1" spans="1:5">
      <c r="A1206" s="400" t="s">
        <v>2171</v>
      </c>
      <c r="B1206" s="278" t="s">
        <v>2172</v>
      </c>
      <c r="C1206" s="281">
        <v>0</v>
      </c>
      <c r="D1206" s="281">
        <v>0</v>
      </c>
      <c r="E1206" s="282" t="str">
        <f t="shared" si="19"/>
        <v/>
      </c>
    </row>
    <row r="1207" ht="36" customHeight="1" spans="1:5">
      <c r="A1207" s="400" t="s">
        <v>2173</v>
      </c>
      <c r="B1207" s="278" t="s">
        <v>2174</v>
      </c>
      <c r="C1207" s="281">
        <v>1220</v>
      </c>
      <c r="D1207" s="281">
        <v>2100</v>
      </c>
      <c r="E1207" s="282">
        <f t="shared" si="19"/>
        <v>0.721</v>
      </c>
    </row>
    <row r="1208" ht="36" customHeight="1" spans="1:5">
      <c r="A1208" s="400" t="s">
        <v>2175</v>
      </c>
      <c r="B1208" s="278" t="s">
        <v>2176</v>
      </c>
      <c r="C1208" s="281">
        <v>0</v>
      </c>
      <c r="D1208" s="281">
        <v>730</v>
      </c>
      <c r="E1208" s="282" t="str">
        <f t="shared" si="19"/>
        <v/>
      </c>
    </row>
    <row r="1209" ht="36" customHeight="1" spans="1:5">
      <c r="A1209" s="400" t="s">
        <v>2177</v>
      </c>
      <c r="B1209" s="278" t="s">
        <v>2178</v>
      </c>
      <c r="C1209" s="281">
        <v>980</v>
      </c>
      <c r="D1209" s="281">
        <v>120</v>
      </c>
      <c r="E1209" s="282">
        <f t="shared" si="19"/>
        <v>-0.878</v>
      </c>
    </row>
    <row r="1210" ht="36" customHeight="1" spans="1:5">
      <c r="A1210" s="400" t="s">
        <v>2179</v>
      </c>
      <c r="B1210" s="278" t="s">
        <v>2180</v>
      </c>
      <c r="C1210" s="281">
        <v>0</v>
      </c>
      <c r="D1210" s="281">
        <v>2750</v>
      </c>
      <c r="E1210" s="282" t="str">
        <f t="shared" si="19"/>
        <v/>
      </c>
    </row>
    <row r="1211" ht="36" customHeight="1" spans="1:5">
      <c r="A1211" s="400" t="s">
        <v>2181</v>
      </c>
      <c r="B1211" s="278" t="s">
        <v>2182</v>
      </c>
      <c r="C1211" s="281">
        <v>0</v>
      </c>
      <c r="D1211" s="281">
        <v>0</v>
      </c>
      <c r="E1211" s="282" t="str">
        <f t="shared" si="19"/>
        <v/>
      </c>
    </row>
    <row r="1212" ht="36" customHeight="1" spans="1:5">
      <c r="A1212" s="400" t="s">
        <v>2183</v>
      </c>
      <c r="B1212" s="278" t="s">
        <v>2184</v>
      </c>
      <c r="C1212" s="281">
        <v>0</v>
      </c>
      <c r="D1212" s="281">
        <v>0</v>
      </c>
      <c r="E1212" s="282" t="str">
        <f t="shared" si="19"/>
        <v/>
      </c>
    </row>
    <row r="1213" ht="36" customHeight="1" spans="1:5">
      <c r="A1213" s="399" t="s">
        <v>2185</v>
      </c>
      <c r="B1213" s="275" t="s">
        <v>2186</v>
      </c>
      <c r="C1213" s="285">
        <v>9250</v>
      </c>
      <c r="D1213" s="285">
        <v>10419</v>
      </c>
      <c r="E1213" s="286">
        <f t="shared" si="19"/>
        <v>0.126</v>
      </c>
    </row>
    <row r="1214" ht="36" customHeight="1" spans="1:5">
      <c r="A1214" s="400" t="s">
        <v>2187</v>
      </c>
      <c r="B1214" s="278" t="s">
        <v>2188</v>
      </c>
      <c r="C1214" s="281">
        <v>9250</v>
      </c>
      <c r="D1214" s="281">
        <v>10419</v>
      </c>
      <c r="E1214" s="282">
        <f t="shared" si="19"/>
        <v>0.126</v>
      </c>
    </row>
    <row r="1215" ht="36" customHeight="1" spans="1:5">
      <c r="A1215" s="400" t="s">
        <v>2189</v>
      </c>
      <c r="B1215" s="278" t="s">
        <v>2190</v>
      </c>
      <c r="C1215" s="281">
        <v>0</v>
      </c>
      <c r="D1215" s="281">
        <v>0</v>
      </c>
      <c r="E1215" s="282" t="str">
        <f t="shared" si="19"/>
        <v/>
      </c>
    </row>
    <row r="1216" ht="36" customHeight="1" spans="1:5">
      <c r="A1216" s="400" t="s">
        <v>2191</v>
      </c>
      <c r="B1216" s="278" t="s">
        <v>2192</v>
      </c>
      <c r="C1216" s="281">
        <v>0</v>
      </c>
      <c r="D1216" s="281">
        <v>0</v>
      </c>
      <c r="E1216" s="282" t="str">
        <f t="shared" si="19"/>
        <v/>
      </c>
    </row>
    <row r="1217" ht="36" customHeight="1" spans="1:5">
      <c r="A1217" s="399" t="s">
        <v>2193</v>
      </c>
      <c r="B1217" s="275" t="s">
        <v>2194</v>
      </c>
      <c r="C1217" s="285">
        <v>0</v>
      </c>
      <c r="D1217" s="285">
        <v>0</v>
      </c>
      <c r="E1217" s="286" t="str">
        <f t="shared" si="19"/>
        <v/>
      </c>
    </row>
    <row r="1218" ht="36" customHeight="1" spans="1:5">
      <c r="A1218" s="400" t="s">
        <v>2195</v>
      </c>
      <c r="B1218" s="278" t="s">
        <v>2196</v>
      </c>
      <c r="C1218" s="281">
        <v>0</v>
      </c>
      <c r="D1218" s="281">
        <v>0</v>
      </c>
      <c r="E1218" s="282" t="str">
        <f t="shared" si="19"/>
        <v/>
      </c>
    </row>
    <row r="1219" ht="36" customHeight="1" spans="1:5">
      <c r="A1219" s="400" t="s">
        <v>2197</v>
      </c>
      <c r="B1219" s="278" t="s">
        <v>2198</v>
      </c>
      <c r="C1219" s="281">
        <v>0</v>
      </c>
      <c r="D1219" s="281">
        <v>0</v>
      </c>
      <c r="E1219" s="282" t="str">
        <f t="shared" si="19"/>
        <v/>
      </c>
    </row>
    <row r="1220" ht="36" customHeight="1" spans="1:5">
      <c r="A1220" s="400" t="s">
        <v>2199</v>
      </c>
      <c r="B1220" s="278" t="s">
        <v>2200</v>
      </c>
      <c r="C1220" s="281">
        <v>0</v>
      </c>
      <c r="D1220" s="281">
        <v>0</v>
      </c>
      <c r="E1220" s="282" t="str">
        <f t="shared" si="19"/>
        <v/>
      </c>
    </row>
    <row r="1221" ht="36" customHeight="1" spans="1:5">
      <c r="A1221" s="403" t="s">
        <v>2201</v>
      </c>
      <c r="B1221" s="409" t="s">
        <v>517</v>
      </c>
      <c r="C1221" s="405"/>
      <c r="D1221" s="405"/>
      <c r="E1221" s="286" t="str">
        <f t="shared" si="19"/>
        <v/>
      </c>
    </row>
    <row r="1222" ht="36" customHeight="1" spans="1:5">
      <c r="A1222" s="399" t="s">
        <v>106</v>
      </c>
      <c r="B1222" s="275" t="s">
        <v>107</v>
      </c>
      <c r="C1222" s="285">
        <v>125</v>
      </c>
      <c r="D1222" s="285">
        <v>400</v>
      </c>
      <c r="E1222" s="286">
        <f t="shared" si="19"/>
        <v>2.2</v>
      </c>
    </row>
    <row r="1223" ht="36" customHeight="1" spans="1:5">
      <c r="A1223" s="399" t="s">
        <v>2202</v>
      </c>
      <c r="B1223" s="275" t="s">
        <v>2203</v>
      </c>
      <c r="C1223" s="285">
        <v>125</v>
      </c>
      <c r="D1223" s="285">
        <v>400</v>
      </c>
      <c r="E1223" s="286">
        <f t="shared" si="19"/>
        <v>2.2</v>
      </c>
    </row>
    <row r="1224" ht="36" customHeight="1" spans="1:5">
      <c r="A1224" s="400" t="s">
        <v>2204</v>
      </c>
      <c r="B1224" s="278" t="s">
        <v>137</v>
      </c>
      <c r="C1224" s="281">
        <v>0</v>
      </c>
      <c r="D1224" s="281">
        <v>0</v>
      </c>
      <c r="E1224" s="282" t="str">
        <f t="shared" si="19"/>
        <v/>
      </c>
    </row>
    <row r="1225" ht="36" customHeight="1" spans="1:5">
      <c r="A1225" s="400" t="s">
        <v>2205</v>
      </c>
      <c r="B1225" s="278" t="s">
        <v>139</v>
      </c>
      <c r="C1225" s="281">
        <v>0</v>
      </c>
      <c r="D1225" s="281">
        <v>0</v>
      </c>
      <c r="E1225" s="282" t="str">
        <f t="shared" si="19"/>
        <v/>
      </c>
    </row>
    <row r="1226" ht="36" customHeight="1" spans="1:5">
      <c r="A1226" s="400" t="s">
        <v>2206</v>
      </c>
      <c r="B1226" s="278" t="s">
        <v>141</v>
      </c>
      <c r="C1226" s="281">
        <v>0</v>
      </c>
      <c r="D1226" s="281">
        <v>0</v>
      </c>
      <c r="E1226" s="282" t="str">
        <f t="shared" si="19"/>
        <v/>
      </c>
    </row>
    <row r="1227" ht="36" customHeight="1" spans="1:5">
      <c r="A1227" s="400" t="s">
        <v>2207</v>
      </c>
      <c r="B1227" s="278" t="s">
        <v>2208</v>
      </c>
      <c r="C1227" s="281">
        <v>0</v>
      </c>
      <c r="D1227" s="281">
        <v>0</v>
      </c>
      <c r="E1227" s="282" t="str">
        <f t="shared" si="19"/>
        <v/>
      </c>
    </row>
    <row r="1228" ht="36" customHeight="1" spans="1:5">
      <c r="A1228" s="400" t="s">
        <v>2209</v>
      </c>
      <c r="B1228" s="278" t="s">
        <v>2210</v>
      </c>
      <c r="C1228" s="281">
        <v>0</v>
      </c>
      <c r="D1228" s="281">
        <v>0</v>
      </c>
      <c r="E1228" s="282" t="str">
        <f t="shared" si="19"/>
        <v/>
      </c>
    </row>
    <row r="1229" ht="36" customHeight="1" spans="1:5">
      <c r="A1229" s="400" t="s">
        <v>2211</v>
      </c>
      <c r="B1229" s="278" t="s">
        <v>2212</v>
      </c>
      <c r="C1229" s="281">
        <v>0</v>
      </c>
      <c r="D1229" s="281">
        <v>10</v>
      </c>
      <c r="E1229" s="282" t="str">
        <f t="shared" si="19"/>
        <v/>
      </c>
    </row>
    <row r="1230" ht="36" customHeight="1" spans="1:5">
      <c r="A1230" s="400" t="s">
        <v>2213</v>
      </c>
      <c r="B1230" s="278" t="s">
        <v>2214</v>
      </c>
      <c r="C1230" s="281">
        <v>0</v>
      </c>
      <c r="D1230" s="281">
        <v>0</v>
      </c>
      <c r="E1230" s="282" t="str">
        <f t="shared" si="19"/>
        <v/>
      </c>
    </row>
    <row r="1231" ht="36" customHeight="1" spans="1:5">
      <c r="A1231" s="400" t="s">
        <v>2215</v>
      </c>
      <c r="B1231" s="278" t="s">
        <v>2216</v>
      </c>
      <c r="C1231" s="281">
        <v>0</v>
      </c>
      <c r="D1231" s="281">
        <v>0</v>
      </c>
      <c r="E1231" s="282" t="str">
        <f t="shared" si="19"/>
        <v/>
      </c>
    </row>
    <row r="1232" ht="36" customHeight="1" spans="1:5">
      <c r="A1232" s="400" t="s">
        <v>2217</v>
      </c>
      <c r="B1232" s="278" t="s">
        <v>2218</v>
      </c>
      <c r="C1232" s="281">
        <v>0</v>
      </c>
      <c r="D1232" s="281">
        <v>0</v>
      </c>
      <c r="E1232" s="282" t="str">
        <f t="shared" si="19"/>
        <v/>
      </c>
    </row>
    <row r="1233" ht="36" customHeight="1" spans="1:5">
      <c r="A1233" s="400" t="s">
        <v>2219</v>
      </c>
      <c r="B1233" s="278" t="s">
        <v>2220</v>
      </c>
      <c r="C1233" s="281">
        <v>0</v>
      </c>
      <c r="D1233" s="281">
        <v>0</v>
      </c>
      <c r="E1233" s="282" t="str">
        <f t="shared" si="19"/>
        <v/>
      </c>
    </row>
    <row r="1234" ht="36" customHeight="1" spans="1:5">
      <c r="A1234" s="400" t="s">
        <v>2221</v>
      </c>
      <c r="B1234" s="278" t="s">
        <v>2222</v>
      </c>
      <c r="C1234" s="281">
        <v>125</v>
      </c>
      <c r="D1234" s="281">
        <v>240</v>
      </c>
      <c r="E1234" s="282">
        <f t="shared" si="19"/>
        <v>0.92</v>
      </c>
    </row>
    <row r="1235" ht="36" customHeight="1" spans="1:5">
      <c r="A1235" s="400" t="s">
        <v>2223</v>
      </c>
      <c r="B1235" s="278" t="s">
        <v>2224</v>
      </c>
      <c r="C1235" s="281">
        <v>0</v>
      </c>
      <c r="D1235" s="281">
        <v>0</v>
      </c>
      <c r="E1235" s="282" t="str">
        <f t="shared" si="19"/>
        <v/>
      </c>
    </row>
    <row r="1236" ht="36" customHeight="1" spans="1:5">
      <c r="A1236" s="402">
        <v>2220119</v>
      </c>
      <c r="B1236" s="413" t="s">
        <v>2225</v>
      </c>
      <c r="C1236" s="281">
        <v>0</v>
      </c>
      <c r="D1236" s="281">
        <v>0</v>
      </c>
      <c r="E1236" s="282" t="str">
        <f t="shared" si="19"/>
        <v/>
      </c>
    </row>
    <row r="1237" ht="36" customHeight="1" spans="1:5">
      <c r="A1237" s="402">
        <v>2220120</v>
      </c>
      <c r="B1237" s="413" t="s">
        <v>2226</v>
      </c>
      <c r="C1237" s="281">
        <v>0</v>
      </c>
      <c r="D1237" s="281">
        <v>0</v>
      </c>
      <c r="E1237" s="282" t="str">
        <f t="shared" si="19"/>
        <v/>
      </c>
    </row>
    <row r="1238" ht="36" customHeight="1" spans="1:5">
      <c r="A1238" s="402">
        <v>2220121</v>
      </c>
      <c r="B1238" s="413" t="s">
        <v>2227</v>
      </c>
      <c r="C1238" s="281">
        <v>0</v>
      </c>
      <c r="D1238" s="281">
        <v>0</v>
      </c>
      <c r="E1238" s="282" t="str">
        <f t="shared" si="19"/>
        <v/>
      </c>
    </row>
    <row r="1239" ht="36" customHeight="1" spans="1:5">
      <c r="A1239" s="400" t="s">
        <v>2228</v>
      </c>
      <c r="B1239" s="278" t="s">
        <v>155</v>
      </c>
      <c r="C1239" s="281">
        <v>0</v>
      </c>
      <c r="D1239" s="281">
        <v>0</v>
      </c>
      <c r="E1239" s="282" t="str">
        <f t="shared" si="19"/>
        <v/>
      </c>
    </row>
    <row r="1240" ht="36" customHeight="1" spans="1:5">
      <c r="A1240" s="400" t="s">
        <v>2229</v>
      </c>
      <c r="B1240" s="278" t="s">
        <v>2230</v>
      </c>
      <c r="C1240" s="281">
        <v>0</v>
      </c>
      <c r="D1240" s="281">
        <v>150</v>
      </c>
      <c r="E1240" s="282" t="str">
        <f t="shared" si="19"/>
        <v/>
      </c>
    </row>
    <row r="1241" ht="36" customHeight="1" spans="1:5">
      <c r="A1241" s="399" t="s">
        <v>2231</v>
      </c>
      <c r="B1241" s="275" t="s">
        <v>2232</v>
      </c>
      <c r="C1241" s="285">
        <v>0</v>
      </c>
      <c r="D1241" s="285">
        <v>0</v>
      </c>
      <c r="E1241" s="286" t="str">
        <f t="shared" si="19"/>
        <v/>
      </c>
    </row>
    <row r="1242" ht="36" customHeight="1" spans="1:5">
      <c r="A1242" s="400" t="s">
        <v>2233</v>
      </c>
      <c r="B1242" s="278" t="s">
        <v>137</v>
      </c>
      <c r="C1242" s="281">
        <v>0</v>
      </c>
      <c r="D1242" s="281">
        <v>0</v>
      </c>
      <c r="E1242" s="282" t="str">
        <f t="shared" si="19"/>
        <v/>
      </c>
    </row>
    <row r="1243" ht="36" customHeight="1" spans="1:5">
      <c r="A1243" s="400" t="s">
        <v>2234</v>
      </c>
      <c r="B1243" s="278" t="s">
        <v>139</v>
      </c>
      <c r="C1243" s="281">
        <v>0</v>
      </c>
      <c r="D1243" s="281">
        <v>0</v>
      </c>
      <c r="E1243" s="282" t="str">
        <f t="shared" si="19"/>
        <v/>
      </c>
    </row>
    <row r="1244" ht="36" customHeight="1" spans="1:5">
      <c r="A1244" s="400" t="s">
        <v>2235</v>
      </c>
      <c r="B1244" s="278" t="s">
        <v>141</v>
      </c>
      <c r="C1244" s="281">
        <v>0</v>
      </c>
      <c r="D1244" s="281">
        <v>0</v>
      </c>
      <c r="E1244" s="282" t="str">
        <f t="shared" si="19"/>
        <v/>
      </c>
    </row>
    <row r="1245" ht="36" customHeight="1" spans="1:5">
      <c r="A1245" s="400" t="s">
        <v>2236</v>
      </c>
      <c r="B1245" s="278" t="s">
        <v>2237</v>
      </c>
      <c r="C1245" s="281">
        <v>0</v>
      </c>
      <c r="D1245" s="281">
        <v>0</v>
      </c>
      <c r="E1245" s="282" t="str">
        <f t="shared" si="19"/>
        <v/>
      </c>
    </row>
    <row r="1246" ht="36" customHeight="1" spans="1:5">
      <c r="A1246" s="400" t="s">
        <v>2238</v>
      </c>
      <c r="B1246" s="278" t="s">
        <v>2239</v>
      </c>
      <c r="C1246" s="281">
        <v>0</v>
      </c>
      <c r="D1246" s="281">
        <v>0</v>
      </c>
      <c r="E1246" s="282" t="str">
        <f t="shared" si="19"/>
        <v/>
      </c>
    </row>
    <row r="1247" ht="36" customHeight="1" spans="1:5">
      <c r="A1247" s="400" t="s">
        <v>2240</v>
      </c>
      <c r="B1247" s="278" t="s">
        <v>2241</v>
      </c>
      <c r="C1247" s="281">
        <v>0</v>
      </c>
      <c r="D1247" s="281">
        <v>0</v>
      </c>
      <c r="E1247" s="282" t="str">
        <f t="shared" si="19"/>
        <v/>
      </c>
    </row>
    <row r="1248" ht="36" customHeight="1" spans="1:5">
      <c r="A1248" s="400" t="s">
        <v>2242</v>
      </c>
      <c r="B1248" s="278" t="s">
        <v>2243</v>
      </c>
      <c r="C1248" s="281">
        <v>0</v>
      </c>
      <c r="D1248" s="281">
        <v>0</v>
      </c>
      <c r="E1248" s="282" t="str">
        <f t="shared" si="19"/>
        <v/>
      </c>
    </row>
    <row r="1249" ht="36" customHeight="1" spans="1:5">
      <c r="A1249" s="400" t="s">
        <v>2244</v>
      </c>
      <c r="B1249" s="278" t="s">
        <v>2245</v>
      </c>
      <c r="C1249" s="281">
        <v>0</v>
      </c>
      <c r="D1249" s="281">
        <v>0</v>
      </c>
      <c r="E1249" s="282" t="str">
        <f t="shared" si="19"/>
        <v/>
      </c>
    </row>
    <row r="1250" ht="36" customHeight="1" spans="1:5">
      <c r="A1250" s="400" t="s">
        <v>2246</v>
      </c>
      <c r="B1250" s="278" t="s">
        <v>2247</v>
      </c>
      <c r="C1250" s="281">
        <v>0</v>
      </c>
      <c r="D1250" s="281">
        <v>0</v>
      </c>
      <c r="E1250" s="282" t="str">
        <f t="shared" si="19"/>
        <v/>
      </c>
    </row>
    <row r="1251" ht="36" customHeight="1" spans="1:5">
      <c r="A1251" s="400" t="s">
        <v>2248</v>
      </c>
      <c r="B1251" s="278" t="s">
        <v>2249</v>
      </c>
      <c r="C1251" s="281">
        <v>0</v>
      </c>
      <c r="D1251" s="281">
        <v>0</v>
      </c>
      <c r="E1251" s="282" t="str">
        <f t="shared" si="19"/>
        <v/>
      </c>
    </row>
    <row r="1252" ht="36" customHeight="1" spans="1:5">
      <c r="A1252" s="400" t="s">
        <v>2250</v>
      </c>
      <c r="B1252" s="278" t="s">
        <v>2251</v>
      </c>
      <c r="C1252" s="281">
        <v>0</v>
      </c>
      <c r="D1252" s="281">
        <v>0</v>
      </c>
      <c r="E1252" s="282" t="str">
        <f t="shared" si="19"/>
        <v/>
      </c>
    </row>
    <row r="1253" ht="36" customHeight="1" spans="1:5">
      <c r="A1253" s="400" t="s">
        <v>2252</v>
      </c>
      <c r="B1253" s="278" t="s">
        <v>155</v>
      </c>
      <c r="C1253" s="281">
        <v>0</v>
      </c>
      <c r="D1253" s="281">
        <v>0</v>
      </c>
      <c r="E1253" s="282" t="str">
        <f t="shared" ref="E1253:E1316" si="20">IF(C1253&gt;0,D1253/C1253-1,IF(C1253&lt;0,-(D1253/C1253-1),""))</f>
        <v/>
      </c>
    </row>
    <row r="1254" ht="36" customHeight="1" spans="1:5">
      <c r="A1254" s="400" t="s">
        <v>2253</v>
      </c>
      <c r="B1254" s="278" t="s">
        <v>2254</v>
      </c>
      <c r="C1254" s="281">
        <v>0</v>
      </c>
      <c r="D1254" s="281">
        <v>0</v>
      </c>
      <c r="E1254" s="282" t="str">
        <f t="shared" si="20"/>
        <v/>
      </c>
    </row>
    <row r="1255" ht="36" customHeight="1" spans="1:5">
      <c r="A1255" s="399" t="s">
        <v>2255</v>
      </c>
      <c r="B1255" s="275" t="s">
        <v>2256</v>
      </c>
      <c r="C1255" s="285">
        <v>0</v>
      </c>
      <c r="D1255" s="285">
        <v>0</v>
      </c>
      <c r="E1255" s="286" t="str">
        <f t="shared" si="20"/>
        <v/>
      </c>
    </row>
    <row r="1256" ht="36" customHeight="1" spans="1:5">
      <c r="A1256" s="400" t="s">
        <v>2257</v>
      </c>
      <c r="B1256" s="278" t="s">
        <v>2258</v>
      </c>
      <c r="C1256" s="281">
        <v>0</v>
      </c>
      <c r="D1256" s="281">
        <v>0</v>
      </c>
      <c r="E1256" s="282" t="str">
        <f t="shared" si="20"/>
        <v/>
      </c>
    </row>
    <row r="1257" ht="36" customHeight="1" spans="1:5">
      <c r="A1257" s="400" t="s">
        <v>2259</v>
      </c>
      <c r="B1257" s="278" t="s">
        <v>2260</v>
      </c>
      <c r="C1257" s="281">
        <v>0</v>
      </c>
      <c r="D1257" s="281">
        <v>0</v>
      </c>
      <c r="E1257" s="282" t="str">
        <f t="shared" si="20"/>
        <v/>
      </c>
    </row>
    <row r="1258" ht="36" customHeight="1" spans="1:5">
      <c r="A1258" s="400" t="s">
        <v>2261</v>
      </c>
      <c r="B1258" s="278" t="s">
        <v>2262</v>
      </c>
      <c r="C1258" s="281">
        <v>0</v>
      </c>
      <c r="D1258" s="281">
        <v>0</v>
      </c>
      <c r="E1258" s="282" t="str">
        <f t="shared" si="20"/>
        <v/>
      </c>
    </row>
    <row r="1259" ht="36" customHeight="1" spans="1:5">
      <c r="A1259" s="402">
        <v>2220305</v>
      </c>
      <c r="B1259" s="413" t="s">
        <v>2263</v>
      </c>
      <c r="C1259" s="281">
        <v>0</v>
      </c>
      <c r="D1259" s="281">
        <v>0</v>
      </c>
      <c r="E1259" s="282" t="str">
        <f t="shared" si="20"/>
        <v/>
      </c>
    </row>
    <row r="1260" ht="36" customHeight="1" spans="1:5">
      <c r="A1260" s="400" t="s">
        <v>2264</v>
      </c>
      <c r="B1260" s="278" t="s">
        <v>2265</v>
      </c>
      <c r="C1260" s="281">
        <v>0</v>
      </c>
      <c r="D1260" s="281">
        <v>0</v>
      </c>
      <c r="E1260" s="282" t="str">
        <f t="shared" si="20"/>
        <v/>
      </c>
    </row>
    <row r="1261" ht="36" customHeight="1" spans="1:5">
      <c r="A1261" s="399" t="s">
        <v>2266</v>
      </c>
      <c r="B1261" s="275" t="s">
        <v>2267</v>
      </c>
      <c r="C1261" s="285">
        <v>0</v>
      </c>
      <c r="D1261" s="285">
        <v>0</v>
      </c>
      <c r="E1261" s="286" t="str">
        <f t="shared" si="20"/>
        <v/>
      </c>
    </row>
    <row r="1262" ht="36" customHeight="1" spans="1:5">
      <c r="A1262" s="400" t="s">
        <v>2268</v>
      </c>
      <c r="B1262" s="278" t="s">
        <v>2269</v>
      </c>
      <c r="C1262" s="281">
        <v>0</v>
      </c>
      <c r="D1262" s="281">
        <v>0</v>
      </c>
      <c r="E1262" s="282" t="str">
        <f t="shared" si="20"/>
        <v/>
      </c>
    </row>
    <row r="1263" ht="36" customHeight="1" spans="1:5">
      <c r="A1263" s="400" t="s">
        <v>2270</v>
      </c>
      <c r="B1263" s="278" t="s">
        <v>2271</v>
      </c>
      <c r="C1263" s="281">
        <v>0</v>
      </c>
      <c r="D1263" s="281">
        <v>0</v>
      </c>
      <c r="E1263" s="282" t="str">
        <f t="shared" si="20"/>
        <v/>
      </c>
    </row>
    <row r="1264" ht="36" customHeight="1" spans="1:5">
      <c r="A1264" s="400" t="s">
        <v>2272</v>
      </c>
      <c r="B1264" s="278" t="s">
        <v>2273</v>
      </c>
      <c r="C1264" s="281">
        <v>0</v>
      </c>
      <c r="D1264" s="281">
        <v>0</v>
      </c>
      <c r="E1264" s="282" t="str">
        <f t="shared" si="20"/>
        <v/>
      </c>
    </row>
    <row r="1265" ht="36" customHeight="1" spans="1:5">
      <c r="A1265" s="400" t="s">
        <v>2274</v>
      </c>
      <c r="B1265" s="278" t="s">
        <v>2275</v>
      </c>
      <c r="C1265" s="281">
        <v>0</v>
      </c>
      <c r="D1265" s="281">
        <v>0</v>
      </c>
      <c r="E1265" s="282" t="str">
        <f t="shared" si="20"/>
        <v/>
      </c>
    </row>
    <row r="1266" ht="36" customHeight="1" spans="1:5">
      <c r="A1266" s="400" t="s">
        <v>2276</v>
      </c>
      <c r="B1266" s="278" t="s">
        <v>2277</v>
      </c>
      <c r="C1266" s="281">
        <v>0</v>
      </c>
      <c r="D1266" s="281">
        <v>0</v>
      </c>
      <c r="E1266" s="282" t="str">
        <f t="shared" si="20"/>
        <v/>
      </c>
    </row>
    <row r="1267" ht="36" customHeight="1" spans="1:5">
      <c r="A1267" s="399" t="s">
        <v>2278</v>
      </c>
      <c r="B1267" s="275" t="s">
        <v>2279</v>
      </c>
      <c r="C1267" s="285">
        <v>0</v>
      </c>
      <c r="D1267" s="285">
        <v>0</v>
      </c>
      <c r="E1267" s="286" t="str">
        <f t="shared" si="20"/>
        <v/>
      </c>
    </row>
    <row r="1268" ht="36" customHeight="1" spans="1:5">
      <c r="A1268" s="400" t="s">
        <v>2280</v>
      </c>
      <c r="B1268" s="278" t="s">
        <v>2281</v>
      </c>
      <c r="C1268" s="281">
        <v>0</v>
      </c>
      <c r="D1268" s="281">
        <v>0</v>
      </c>
      <c r="E1268" s="282" t="str">
        <f t="shared" si="20"/>
        <v/>
      </c>
    </row>
    <row r="1269" ht="36" customHeight="1" spans="1:5">
      <c r="A1269" s="400" t="s">
        <v>2282</v>
      </c>
      <c r="B1269" s="278" t="s">
        <v>2283</v>
      </c>
      <c r="C1269" s="281">
        <v>0</v>
      </c>
      <c r="D1269" s="281">
        <v>0</v>
      </c>
      <c r="E1269" s="282" t="str">
        <f t="shared" si="20"/>
        <v/>
      </c>
    </row>
    <row r="1270" ht="36" customHeight="1" spans="1:5">
      <c r="A1270" s="400" t="s">
        <v>2284</v>
      </c>
      <c r="B1270" s="278" t="s">
        <v>2285</v>
      </c>
      <c r="C1270" s="281">
        <v>0</v>
      </c>
      <c r="D1270" s="281">
        <v>0</v>
      </c>
      <c r="E1270" s="282" t="str">
        <f t="shared" si="20"/>
        <v/>
      </c>
    </row>
    <row r="1271" ht="36" customHeight="1" spans="1:5">
      <c r="A1271" s="400" t="s">
        <v>2286</v>
      </c>
      <c r="B1271" s="278" t="s">
        <v>2287</v>
      </c>
      <c r="C1271" s="281">
        <v>0</v>
      </c>
      <c r="D1271" s="281">
        <v>0</v>
      </c>
      <c r="E1271" s="282" t="str">
        <f t="shared" si="20"/>
        <v/>
      </c>
    </row>
    <row r="1272" ht="36" customHeight="1" spans="1:5">
      <c r="A1272" s="400" t="s">
        <v>2288</v>
      </c>
      <c r="B1272" s="278" t="s">
        <v>2289</v>
      </c>
      <c r="C1272" s="281">
        <v>0</v>
      </c>
      <c r="D1272" s="281">
        <v>0</v>
      </c>
      <c r="E1272" s="282" t="str">
        <f t="shared" si="20"/>
        <v/>
      </c>
    </row>
    <row r="1273" ht="36" customHeight="1" spans="1:5">
      <c r="A1273" s="400" t="s">
        <v>2290</v>
      </c>
      <c r="B1273" s="278" t="s">
        <v>2291</v>
      </c>
      <c r="C1273" s="281">
        <v>0</v>
      </c>
      <c r="D1273" s="281">
        <v>0</v>
      </c>
      <c r="E1273" s="282" t="str">
        <f t="shared" si="20"/>
        <v/>
      </c>
    </row>
    <row r="1274" ht="36" customHeight="1" spans="1:5">
      <c r="A1274" s="400" t="s">
        <v>2292</v>
      </c>
      <c r="B1274" s="278" t="s">
        <v>2293</v>
      </c>
      <c r="C1274" s="281">
        <v>0</v>
      </c>
      <c r="D1274" s="281">
        <v>0</v>
      </c>
      <c r="E1274" s="282" t="str">
        <f t="shared" si="20"/>
        <v/>
      </c>
    </row>
    <row r="1275" ht="36" customHeight="1" spans="1:5">
      <c r="A1275" s="400" t="s">
        <v>2294</v>
      </c>
      <c r="B1275" s="278" t="s">
        <v>2295</v>
      </c>
      <c r="C1275" s="281">
        <v>0</v>
      </c>
      <c r="D1275" s="281">
        <v>0</v>
      </c>
      <c r="E1275" s="282" t="str">
        <f t="shared" si="20"/>
        <v/>
      </c>
    </row>
    <row r="1276" ht="36" customHeight="1" spans="1:5">
      <c r="A1276" s="400" t="s">
        <v>2296</v>
      </c>
      <c r="B1276" s="278" t="s">
        <v>2297</v>
      </c>
      <c r="C1276" s="281">
        <v>0</v>
      </c>
      <c r="D1276" s="281">
        <v>0</v>
      </c>
      <c r="E1276" s="282" t="str">
        <f t="shared" si="20"/>
        <v/>
      </c>
    </row>
    <row r="1277" ht="36" customHeight="1" spans="1:5">
      <c r="A1277" s="400" t="s">
        <v>2298</v>
      </c>
      <c r="B1277" s="278" t="s">
        <v>2299</v>
      </c>
      <c r="C1277" s="281">
        <v>0</v>
      </c>
      <c r="D1277" s="281">
        <v>0</v>
      </c>
      <c r="E1277" s="282" t="str">
        <f t="shared" si="20"/>
        <v/>
      </c>
    </row>
    <row r="1278" ht="36" customHeight="1" spans="1:5">
      <c r="A1278" s="278">
        <v>2220511</v>
      </c>
      <c r="B1278" s="278" t="s">
        <v>2300</v>
      </c>
      <c r="C1278" s="281">
        <v>0</v>
      </c>
      <c r="D1278" s="281">
        <v>0</v>
      </c>
      <c r="E1278" s="282" t="str">
        <f t="shared" si="20"/>
        <v/>
      </c>
    </row>
    <row r="1279" ht="36" customHeight="1" spans="1:5">
      <c r="A1279" s="400" t="s">
        <v>2301</v>
      </c>
      <c r="B1279" s="278" t="s">
        <v>2302</v>
      </c>
      <c r="C1279" s="281">
        <v>0</v>
      </c>
      <c r="D1279" s="281">
        <v>0</v>
      </c>
      <c r="E1279" s="282" t="str">
        <f t="shared" si="20"/>
        <v/>
      </c>
    </row>
    <row r="1280" ht="36" customHeight="1" spans="1:5">
      <c r="A1280" s="399" t="s">
        <v>2303</v>
      </c>
      <c r="B1280" s="404" t="s">
        <v>517</v>
      </c>
      <c r="C1280" s="414"/>
      <c r="D1280" s="414"/>
      <c r="E1280" s="286" t="str">
        <f t="shared" si="20"/>
        <v/>
      </c>
    </row>
    <row r="1281" ht="36" customHeight="1" spans="1:5">
      <c r="A1281" s="399" t="s">
        <v>108</v>
      </c>
      <c r="B1281" s="275" t="s">
        <v>109</v>
      </c>
      <c r="C1281" s="285">
        <v>530</v>
      </c>
      <c r="D1281" s="285">
        <v>2440</v>
      </c>
      <c r="E1281" s="286">
        <f t="shared" si="20"/>
        <v>3.604</v>
      </c>
    </row>
    <row r="1282" ht="36" customHeight="1" spans="1:5">
      <c r="A1282" s="399" t="s">
        <v>2304</v>
      </c>
      <c r="B1282" s="275" t="s">
        <v>2305</v>
      </c>
      <c r="C1282" s="285">
        <v>20</v>
      </c>
      <c r="D1282" s="285">
        <v>1060</v>
      </c>
      <c r="E1282" s="286">
        <f t="shared" si="20"/>
        <v>52</v>
      </c>
    </row>
    <row r="1283" ht="36" customHeight="1" spans="1:5">
      <c r="A1283" s="400" t="s">
        <v>2306</v>
      </c>
      <c r="B1283" s="278" t="s">
        <v>137</v>
      </c>
      <c r="C1283" s="281">
        <v>0</v>
      </c>
      <c r="D1283" s="281">
        <v>550</v>
      </c>
      <c r="E1283" s="282" t="str">
        <f t="shared" si="20"/>
        <v/>
      </c>
    </row>
    <row r="1284" ht="36" customHeight="1" spans="1:5">
      <c r="A1284" s="400" t="s">
        <v>2307</v>
      </c>
      <c r="B1284" s="278" t="s">
        <v>139</v>
      </c>
      <c r="C1284" s="281">
        <v>0</v>
      </c>
      <c r="D1284" s="281">
        <v>0</v>
      </c>
      <c r="E1284" s="282" t="str">
        <f t="shared" si="20"/>
        <v/>
      </c>
    </row>
    <row r="1285" ht="36" customHeight="1" spans="1:5">
      <c r="A1285" s="400" t="s">
        <v>2308</v>
      </c>
      <c r="B1285" s="278" t="s">
        <v>141</v>
      </c>
      <c r="C1285" s="281">
        <v>0</v>
      </c>
      <c r="D1285" s="281">
        <v>0</v>
      </c>
      <c r="E1285" s="282" t="str">
        <f t="shared" si="20"/>
        <v/>
      </c>
    </row>
    <row r="1286" ht="36" customHeight="1" spans="1:5">
      <c r="A1286" s="400" t="s">
        <v>2309</v>
      </c>
      <c r="B1286" s="278" t="s">
        <v>2310</v>
      </c>
      <c r="C1286" s="281">
        <v>0</v>
      </c>
      <c r="D1286" s="281">
        <v>90</v>
      </c>
      <c r="E1286" s="282" t="str">
        <f t="shared" si="20"/>
        <v/>
      </c>
    </row>
    <row r="1287" ht="36" customHeight="1" spans="1:5">
      <c r="A1287" s="400" t="s">
        <v>2311</v>
      </c>
      <c r="B1287" s="278" t="s">
        <v>2312</v>
      </c>
      <c r="C1287" s="281">
        <v>0</v>
      </c>
      <c r="D1287" s="281">
        <v>0</v>
      </c>
      <c r="E1287" s="282" t="str">
        <f t="shared" si="20"/>
        <v/>
      </c>
    </row>
    <row r="1288" ht="36" customHeight="1" spans="1:5">
      <c r="A1288" s="400" t="s">
        <v>2313</v>
      </c>
      <c r="B1288" s="278" t="s">
        <v>2314</v>
      </c>
      <c r="C1288" s="281">
        <v>20</v>
      </c>
      <c r="D1288" s="281">
        <v>60</v>
      </c>
      <c r="E1288" s="282">
        <f t="shared" si="20"/>
        <v>2</v>
      </c>
    </row>
    <row r="1289" ht="36" customHeight="1" spans="1:5">
      <c r="A1289" s="400" t="s">
        <v>2315</v>
      </c>
      <c r="B1289" s="278" t="s">
        <v>2316</v>
      </c>
      <c r="C1289" s="281">
        <v>0</v>
      </c>
      <c r="D1289" s="281">
        <v>0</v>
      </c>
      <c r="E1289" s="282" t="str">
        <f t="shared" si="20"/>
        <v/>
      </c>
    </row>
    <row r="1290" ht="36" customHeight="1" spans="1:5">
      <c r="A1290" s="400" t="s">
        <v>2317</v>
      </c>
      <c r="B1290" s="278" t="s">
        <v>2318</v>
      </c>
      <c r="C1290" s="281">
        <v>0</v>
      </c>
      <c r="D1290" s="281">
        <v>0</v>
      </c>
      <c r="E1290" s="282" t="str">
        <f t="shared" si="20"/>
        <v/>
      </c>
    </row>
    <row r="1291" ht="36" customHeight="1" spans="1:5">
      <c r="A1291" s="400" t="s">
        <v>2319</v>
      </c>
      <c r="B1291" s="278" t="s">
        <v>2320</v>
      </c>
      <c r="C1291" s="281">
        <v>0</v>
      </c>
      <c r="D1291" s="281">
        <v>0</v>
      </c>
      <c r="E1291" s="282" t="str">
        <f t="shared" si="20"/>
        <v/>
      </c>
    </row>
    <row r="1292" ht="36" customHeight="1" spans="1:5">
      <c r="A1292" s="400" t="s">
        <v>2321</v>
      </c>
      <c r="B1292" s="278" t="s">
        <v>155</v>
      </c>
      <c r="C1292" s="281">
        <v>0</v>
      </c>
      <c r="D1292" s="281">
        <v>360</v>
      </c>
      <c r="E1292" s="282" t="str">
        <f t="shared" si="20"/>
        <v/>
      </c>
    </row>
    <row r="1293" ht="36" customHeight="1" spans="1:5">
      <c r="A1293" s="400" t="s">
        <v>2322</v>
      </c>
      <c r="B1293" s="278" t="s">
        <v>2323</v>
      </c>
      <c r="C1293" s="281">
        <v>0</v>
      </c>
      <c r="D1293" s="281">
        <v>0</v>
      </c>
      <c r="E1293" s="282" t="str">
        <f t="shared" si="20"/>
        <v/>
      </c>
    </row>
    <row r="1294" ht="36" customHeight="1" spans="1:5">
      <c r="A1294" s="399" t="s">
        <v>2324</v>
      </c>
      <c r="B1294" s="275" t="s">
        <v>2325</v>
      </c>
      <c r="C1294" s="285">
        <v>10</v>
      </c>
      <c r="D1294" s="285">
        <v>475</v>
      </c>
      <c r="E1294" s="286">
        <f t="shared" si="20"/>
        <v>46.5</v>
      </c>
    </row>
    <row r="1295" ht="36" customHeight="1" spans="1:5">
      <c r="A1295" s="400" t="s">
        <v>2326</v>
      </c>
      <c r="B1295" s="278" t="s">
        <v>137</v>
      </c>
      <c r="C1295" s="281">
        <v>0</v>
      </c>
      <c r="D1295" s="281">
        <v>350</v>
      </c>
      <c r="E1295" s="282" t="str">
        <f t="shared" si="20"/>
        <v/>
      </c>
    </row>
    <row r="1296" ht="36" customHeight="1" spans="1:5">
      <c r="A1296" s="400" t="s">
        <v>2327</v>
      </c>
      <c r="B1296" s="278" t="s">
        <v>139</v>
      </c>
      <c r="C1296" s="281">
        <v>0</v>
      </c>
      <c r="D1296" s="281">
        <v>0</v>
      </c>
      <c r="E1296" s="282" t="str">
        <f t="shared" si="20"/>
        <v/>
      </c>
    </row>
    <row r="1297" ht="36" customHeight="1" spans="1:5">
      <c r="A1297" s="400" t="s">
        <v>2328</v>
      </c>
      <c r="B1297" s="278" t="s">
        <v>141</v>
      </c>
      <c r="C1297" s="281">
        <v>0</v>
      </c>
      <c r="D1297" s="281">
        <v>0</v>
      </c>
      <c r="E1297" s="282" t="str">
        <f t="shared" si="20"/>
        <v/>
      </c>
    </row>
    <row r="1298" ht="36" customHeight="1" spans="1:5">
      <c r="A1298" s="400" t="s">
        <v>2329</v>
      </c>
      <c r="B1298" s="278" t="s">
        <v>2330</v>
      </c>
      <c r="C1298" s="281">
        <v>0</v>
      </c>
      <c r="D1298" s="281">
        <v>125</v>
      </c>
      <c r="E1298" s="282" t="str">
        <f t="shared" si="20"/>
        <v/>
      </c>
    </row>
    <row r="1299" ht="36" customHeight="1" spans="1:5">
      <c r="A1299" s="400" t="s">
        <v>2331</v>
      </c>
      <c r="B1299" s="278" t="s">
        <v>2332</v>
      </c>
      <c r="C1299" s="281">
        <v>10</v>
      </c>
      <c r="D1299" s="281">
        <v>0</v>
      </c>
      <c r="E1299" s="282">
        <f t="shared" si="20"/>
        <v>-1</v>
      </c>
    </row>
    <row r="1300" ht="36" customHeight="1" spans="1:5">
      <c r="A1300" s="399" t="s">
        <v>2333</v>
      </c>
      <c r="B1300" s="275" t="s">
        <v>2334</v>
      </c>
      <c r="C1300" s="285">
        <v>0</v>
      </c>
      <c r="D1300" s="285">
        <v>0</v>
      </c>
      <c r="E1300" s="286" t="str">
        <f t="shared" si="20"/>
        <v/>
      </c>
    </row>
    <row r="1301" ht="36" customHeight="1" spans="1:5">
      <c r="A1301" s="400" t="s">
        <v>2335</v>
      </c>
      <c r="B1301" s="278" t="s">
        <v>137</v>
      </c>
      <c r="C1301" s="281">
        <v>0</v>
      </c>
      <c r="D1301" s="281">
        <v>0</v>
      </c>
      <c r="E1301" s="282" t="str">
        <f t="shared" si="20"/>
        <v/>
      </c>
    </row>
    <row r="1302" ht="36" customHeight="1" spans="1:5">
      <c r="A1302" s="400" t="s">
        <v>2336</v>
      </c>
      <c r="B1302" s="278" t="s">
        <v>139</v>
      </c>
      <c r="C1302" s="281">
        <v>0</v>
      </c>
      <c r="D1302" s="281">
        <v>0</v>
      </c>
      <c r="E1302" s="282" t="str">
        <f t="shared" si="20"/>
        <v/>
      </c>
    </row>
    <row r="1303" ht="36" customHeight="1" spans="1:5">
      <c r="A1303" s="400" t="s">
        <v>2337</v>
      </c>
      <c r="B1303" s="278" t="s">
        <v>141</v>
      </c>
      <c r="C1303" s="281">
        <v>0</v>
      </c>
      <c r="D1303" s="281">
        <v>0</v>
      </c>
      <c r="E1303" s="282" t="str">
        <f t="shared" si="20"/>
        <v/>
      </c>
    </row>
    <row r="1304" ht="36" customHeight="1" spans="1:5">
      <c r="A1304" s="400" t="s">
        <v>2338</v>
      </c>
      <c r="B1304" s="278" t="s">
        <v>2339</v>
      </c>
      <c r="C1304" s="281">
        <v>0</v>
      </c>
      <c r="D1304" s="281">
        <v>0</v>
      </c>
      <c r="E1304" s="282" t="str">
        <f t="shared" si="20"/>
        <v/>
      </c>
    </row>
    <row r="1305" ht="36" customHeight="1" spans="1:5">
      <c r="A1305" s="400" t="s">
        <v>2340</v>
      </c>
      <c r="B1305" s="278" t="s">
        <v>2341</v>
      </c>
      <c r="C1305" s="281">
        <v>0</v>
      </c>
      <c r="D1305" s="281">
        <v>0</v>
      </c>
      <c r="E1305" s="282" t="str">
        <f t="shared" si="20"/>
        <v/>
      </c>
    </row>
    <row r="1306" ht="36" customHeight="1" spans="1:5">
      <c r="A1306" s="399" t="s">
        <v>2342</v>
      </c>
      <c r="B1306" s="275" t="s">
        <v>2343</v>
      </c>
      <c r="C1306" s="285">
        <v>0</v>
      </c>
      <c r="D1306" s="285">
        <v>0</v>
      </c>
      <c r="E1306" s="286" t="str">
        <f t="shared" si="20"/>
        <v/>
      </c>
    </row>
    <row r="1307" ht="36" customHeight="1" spans="1:5">
      <c r="A1307" s="400" t="s">
        <v>2344</v>
      </c>
      <c r="B1307" s="278" t="s">
        <v>137</v>
      </c>
      <c r="C1307" s="281">
        <v>0</v>
      </c>
      <c r="D1307" s="281">
        <v>0</v>
      </c>
      <c r="E1307" s="282" t="str">
        <f t="shared" si="20"/>
        <v/>
      </c>
    </row>
    <row r="1308" ht="36" customHeight="1" spans="1:5">
      <c r="A1308" s="400" t="s">
        <v>2345</v>
      </c>
      <c r="B1308" s="278" t="s">
        <v>139</v>
      </c>
      <c r="C1308" s="281">
        <v>0</v>
      </c>
      <c r="D1308" s="281">
        <v>0</v>
      </c>
      <c r="E1308" s="282" t="str">
        <f t="shared" si="20"/>
        <v/>
      </c>
    </row>
    <row r="1309" ht="36" customHeight="1" spans="1:5">
      <c r="A1309" s="400" t="s">
        <v>2346</v>
      </c>
      <c r="B1309" s="278" t="s">
        <v>141</v>
      </c>
      <c r="C1309" s="281">
        <v>0</v>
      </c>
      <c r="D1309" s="281">
        <v>0</v>
      </c>
      <c r="E1309" s="282" t="str">
        <f t="shared" si="20"/>
        <v/>
      </c>
    </row>
    <row r="1310" ht="36" customHeight="1" spans="1:5">
      <c r="A1310" s="400" t="s">
        <v>2347</v>
      </c>
      <c r="B1310" s="278" t="s">
        <v>2348</v>
      </c>
      <c r="C1310" s="281">
        <v>0</v>
      </c>
      <c r="D1310" s="281">
        <v>0</v>
      </c>
      <c r="E1310" s="282" t="str">
        <f t="shared" si="20"/>
        <v/>
      </c>
    </row>
    <row r="1311" ht="36" customHeight="1" spans="1:5">
      <c r="A1311" s="400" t="s">
        <v>2349</v>
      </c>
      <c r="B1311" s="278" t="s">
        <v>2350</v>
      </c>
      <c r="C1311" s="281">
        <v>0</v>
      </c>
      <c r="D1311" s="281">
        <v>0</v>
      </c>
      <c r="E1311" s="282" t="str">
        <f t="shared" si="20"/>
        <v/>
      </c>
    </row>
    <row r="1312" ht="36" customHeight="1" spans="1:5">
      <c r="A1312" s="400" t="s">
        <v>2351</v>
      </c>
      <c r="B1312" s="278" t="s">
        <v>155</v>
      </c>
      <c r="C1312" s="281">
        <v>0</v>
      </c>
      <c r="D1312" s="281">
        <v>0</v>
      </c>
      <c r="E1312" s="282" t="str">
        <f t="shared" si="20"/>
        <v/>
      </c>
    </row>
    <row r="1313" ht="36" customHeight="1" spans="1:5">
      <c r="A1313" s="400" t="s">
        <v>2352</v>
      </c>
      <c r="B1313" s="278" t="s">
        <v>2353</v>
      </c>
      <c r="C1313" s="281">
        <v>0</v>
      </c>
      <c r="D1313" s="281">
        <v>0</v>
      </c>
      <c r="E1313" s="282" t="str">
        <f t="shared" si="20"/>
        <v/>
      </c>
    </row>
    <row r="1314" ht="36" customHeight="1" spans="1:5">
      <c r="A1314" s="399" t="s">
        <v>2354</v>
      </c>
      <c r="B1314" s="275" t="s">
        <v>2355</v>
      </c>
      <c r="C1314" s="285">
        <v>0</v>
      </c>
      <c r="D1314" s="285">
        <v>5</v>
      </c>
      <c r="E1314" s="286" t="str">
        <f t="shared" si="20"/>
        <v/>
      </c>
    </row>
    <row r="1315" ht="36" customHeight="1" spans="1:5">
      <c r="A1315" s="400" t="s">
        <v>2356</v>
      </c>
      <c r="B1315" s="278" t="s">
        <v>137</v>
      </c>
      <c r="C1315" s="281">
        <v>0</v>
      </c>
      <c r="D1315" s="281">
        <v>5</v>
      </c>
      <c r="E1315" s="282" t="str">
        <f t="shared" si="20"/>
        <v/>
      </c>
    </row>
    <row r="1316" ht="36" customHeight="1" spans="1:5">
      <c r="A1316" s="400" t="s">
        <v>2357</v>
      </c>
      <c r="B1316" s="278" t="s">
        <v>139</v>
      </c>
      <c r="C1316" s="281">
        <v>0</v>
      </c>
      <c r="D1316" s="281">
        <v>0</v>
      </c>
      <c r="E1316" s="282" t="str">
        <f t="shared" si="20"/>
        <v/>
      </c>
    </row>
    <row r="1317" ht="36" customHeight="1" spans="1:5">
      <c r="A1317" s="400" t="s">
        <v>2358</v>
      </c>
      <c r="B1317" s="278" t="s">
        <v>141</v>
      </c>
      <c r="C1317" s="281">
        <v>0</v>
      </c>
      <c r="D1317" s="281">
        <v>0</v>
      </c>
      <c r="E1317" s="282" t="str">
        <f t="shared" ref="E1317:E1355" si="21">IF(C1317&gt;0,D1317/C1317-1,IF(C1317&lt;0,-(D1317/C1317-1),""))</f>
        <v/>
      </c>
    </row>
    <row r="1318" ht="36" customHeight="1" spans="1:5">
      <c r="A1318" s="400" t="s">
        <v>2359</v>
      </c>
      <c r="B1318" s="278" t="s">
        <v>2360</v>
      </c>
      <c r="C1318" s="281">
        <v>0</v>
      </c>
      <c r="D1318" s="281">
        <v>0</v>
      </c>
      <c r="E1318" s="282" t="str">
        <f t="shared" si="21"/>
        <v/>
      </c>
    </row>
    <row r="1319" ht="36" customHeight="1" spans="1:5">
      <c r="A1319" s="400" t="s">
        <v>2361</v>
      </c>
      <c r="B1319" s="278" t="s">
        <v>2362</v>
      </c>
      <c r="C1319" s="281">
        <v>0</v>
      </c>
      <c r="D1319" s="281">
        <v>0</v>
      </c>
      <c r="E1319" s="282" t="str">
        <f t="shared" si="21"/>
        <v/>
      </c>
    </row>
    <row r="1320" ht="36" customHeight="1" spans="1:5">
      <c r="A1320" s="400" t="s">
        <v>2363</v>
      </c>
      <c r="B1320" s="278" t="s">
        <v>2364</v>
      </c>
      <c r="C1320" s="281">
        <v>0</v>
      </c>
      <c r="D1320" s="281">
        <v>0</v>
      </c>
      <c r="E1320" s="282" t="str">
        <f t="shared" si="21"/>
        <v/>
      </c>
    </row>
    <row r="1321" ht="36" customHeight="1" spans="1:5">
      <c r="A1321" s="400" t="s">
        <v>2365</v>
      </c>
      <c r="B1321" s="278" t="s">
        <v>2366</v>
      </c>
      <c r="C1321" s="281">
        <v>0</v>
      </c>
      <c r="D1321" s="281">
        <v>0</v>
      </c>
      <c r="E1321" s="282" t="str">
        <f t="shared" si="21"/>
        <v/>
      </c>
    </row>
    <row r="1322" ht="36" customHeight="1" spans="1:5">
      <c r="A1322" s="400" t="s">
        <v>2367</v>
      </c>
      <c r="B1322" s="278" t="s">
        <v>2368</v>
      </c>
      <c r="C1322" s="281">
        <v>0</v>
      </c>
      <c r="D1322" s="281">
        <v>0</v>
      </c>
      <c r="E1322" s="282" t="str">
        <f t="shared" si="21"/>
        <v/>
      </c>
    </row>
    <row r="1323" ht="36" customHeight="1" spans="1:5">
      <c r="A1323" s="400" t="s">
        <v>2369</v>
      </c>
      <c r="B1323" s="278" t="s">
        <v>2370</v>
      </c>
      <c r="C1323" s="281">
        <v>0</v>
      </c>
      <c r="D1323" s="281">
        <v>0</v>
      </c>
      <c r="E1323" s="282" t="str">
        <f t="shared" si="21"/>
        <v/>
      </c>
    </row>
    <row r="1324" ht="36" customHeight="1" spans="1:5">
      <c r="A1324" s="400" t="s">
        <v>2371</v>
      </c>
      <c r="B1324" s="278" t="s">
        <v>2372</v>
      </c>
      <c r="C1324" s="281">
        <v>0</v>
      </c>
      <c r="D1324" s="281">
        <v>0</v>
      </c>
      <c r="E1324" s="282" t="str">
        <f t="shared" si="21"/>
        <v/>
      </c>
    </row>
    <row r="1325" ht="36" customHeight="1" spans="1:5">
      <c r="A1325" s="400" t="s">
        <v>2373</v>
      </c>
      <c r="B1325" s="278" t="s">
        <v>2374</v>
      </c>
      <c r="C1325" s="281">
        <v>0</v>
      </c>
      <c r="D1325" s="281">
        <v>0</v>
      </c>
      <c r="E1325" s="282" t="str">
        <f t="shared" si="21"/>
        <v/>
      </c>
    </row>
    <row r="1326" ht="36" customHeight="1" spans="1:5">
      <c r="A1326" s="400" t="s">
        <v>2375</v>
      </c>
      <c r="B1326" s="278" t="s">
        <v>2376</v>
      </c>
      <c r="C1326" s="281">
        <v>0</v>
      </c>
      <c r="D1326" s="281">
        <v>0</v>
      </c>
      <c r="E1326" s="282" t="str">
        <f t="shared" si="21"/>
        <v/>
      </c>
    </row>
    <row r="1327" ht="36" customHeight="1" spans="1:5">
      <c r="A1327" s="399" t="s">
        <v>2377</v>
      </c>
      <c r="B1327" s="275" t="s">
        <v>2378</v>
      </c>
      <c r="C1327" s="285">
        <v>80</v>
      </c>
      <c r="D1327" s="285">
        <v>580</v>
      </c>
      <c r="E1327" s="286">
        <f t="shared" si="21"/>
        <v>6.25</v>
      </c>
    </row>
    <row r="1328" ht="36" customHeight="1" spans="1:5">
      <c r="A1328" s="400" t="s">
        <v>2379</v>
      </c>
      <c r="B1328" s="278" t="s">
        <v>2380</v>
      </c>
      <c r="C1328" s="281">
        <v>80</v>
      </c>
      <c r="D1328" s="281">
        <v>350</v>
      </c>
      <c r="E1328" s="282">
        <f t="shared" si="21"/>
        <v>3.375</v>
      </c>
    </row>
    <row r="1329" ht="36" customHeight="1" spans="1:5">
      <c r="A1329" s="400" t="s">
        <v>2381</v>
      </c>
      <c r="B1329" s="278" t="s">
        <v>2382</v>
      </c>
      <c r="C1329" s="281">
        <v>0</v>
      </c>
      <c r="D1329" s="281">
        <v>230</v>
      </c>
      <c r="E1329" s="282" t="str">
        <f t="shared" si="21"/>
        <v/>
      </c>
    </row>
    <row r="1330" ht="36" customHeight="1" spans="1:5">
      <c r="A1330" s="400" t="s">
        <v>2383</v>
      </c>
      <c r="B1330" s="278" t="s">
        <v>2384</v>
      </c>
      <c r="C1330" s="281">
        <v>0</v>
      </c>
      <c r="D1330" s="281">
        <v>0</v>
      </c>
      <c r="E1330" s="282" t="str">
        <f t="shared" si="21"/>
        <v/>
      </c>
    </row>
    <row r="1331" ht="36" customHeight="1" spans="1:5">
      <c r="A1331" s="399" t="s">
        <v>2385</v>
      </c>
      <c r="B1331" s="275" t="s">
        <v>2386</v>
      </c>
      <c r="C1331" s="285">
        <v>250</v>
      </c>
      <c r="D1331" s="285">
        <v>320</v>
      </c>
      <c r="E1331" s="286">
        <f t="shared" si="21"/>
        <v>0.28</v>
      </c>
    </row>
    <row r="1332" ht="36" customHeight="1" spans="1:5">
      <c r="A1332" s="400" t="s">
        <v>2387</v>
      </c>
      <c r="B1332" s="278" t="s">
        <v>2388</v>
      </c>
      <c r="C1332" s="281">
        <v>230</v>
      </c>
      <c r="D1332" s="281">
        <v>0</v>
      </c>
      <c r="E1332" s="282">
        <f t="shared" si="21"/>
        <v>-1</v>
      </c>
    </row>
    <row r="1333" ht="36" customHeight="1" spans="1:5">
      <c r="A1333" s="400" t="s">
        <v>2389</v>
      </c>
      <c r="B1333" s="278" t="s">
        <v>2390</v>
      </c>
      <c r="C1333" s="281">
        <v>20</v>
      </c>
      <c r="D1333" s="281">
        <v>320</v>
      </c>
      <c r="E1333" s="282">
        <f t="shared" si="21"/>
        <v>15</v>
      </c>
    </row>
    <row r="1334" ht="36" customHeight="1" spans="1:5">
      <c r="A1334" s="400" t="s">
        <v>2391</v>
      </c>
      <c r="B1334" s="278" t="s">
        <v>2392</v>
      </c>
      <c r="C1334" s="281">
        <v>0</v>
      </c>
      <c r="D1334" s="281">
        <v>0</v>
      </c>
      <c r="E1334" s="282" t="str">
        <f t="shared" si="21"/>
        <v/>
      </c>
    </row>
    <row r="1335" ht="36" customHeight="1" spans="1:5">
      <c r="A1335" s="400" t="s">
        <v>2393</v>
      </c>
      <c r="B1335" s="278" t="s">
        <v>2394</v>
      </c>
      <c r="C1335" s="281">
        <v>0</v>
      </c>
      <c r="D1335" s="281">
        <v>0</v>
      </c>
      <c r="E1335" s="282" t="str">
        <f t="shared" si="21"/>
        <v/>
      </c>
    </row>
    <row r="1336" ht="36" customHeight="1" spans="1:5">
      <c r="A1336" s="400" t="s">
        <v>2395</v>
      </c>
      <c r="B1336" s="278" t="s">
        <v>2396</v>
      </c>
      <c r="C1336" s="281">
        <v>0</v>
      </c>
      <c r="D1336" s="281">
        <v>0</v>
      </c>
      <c r="E1336" s="282" t="str">
        <f t="shared" si="21"/>
        <v/>
      </c>
    </row>
    <row r="1337" ht="36" customHeight="1" spans="1:5">
      <c r="A1337" s="399" t="s">
        <v>2397</v>
      </c>
      <c r="B1337" s="275" t="s">
        <v>2398</v>
      </c>
      <c r="C1337" s="285">
        <v>170</v>
      </c>
      <c r="D1337" s="285">
        <v>0</v>
      </c>
      <c r="E1337" s="286">
        <f t="shared" si="21"/>
        <v>-1</v>
      </c>
    </row>
    <row r="1338" ht="36" customHeight="1" spans="1:5">
      <c r="A1338" s="278" t="s">
        <v>2399</v>
      </c>
      <c r="B1338" s="278" t="s">
        <v>2400</v>
      </c>
      <c r="C1338" s="281">
        <v>170</v>
      </c>
      <c r="D1338" s="281">
        <v>0</v>
      </c>
      <c r="E1338" s="282">
        <f t="shared" si="21"/>
        <v>-1</v>
      </c>
    </row>
    <row r="1339" ht="36" customHeight="1" spans="1:5">
      <c r="A1339" s="275" t="s">
        <v>2401</v>
      </c>
      <c r="B1339" s="404" t="s">
        <v>517</v>
      </c>
      <c r="C1339" s="405"/>
      <c r="D1339" s="405"/>
      <c r="E1339" s="286" t="str">
        <f t="shared" si="21"/>
        <v/>
      </c>
    </row>
    <row r="1340" ht="36" customHeight="1" spans="1:5">
      <c r="A1340" s="399" t="s">
        <v>110</v>
      </c>
      <c r="B1340" s="275" t="s">
        <v>111</v>
      </c>
      <c r="C1340" s="285">
        <v>8000</v>
      </c>
      <c r="D1340" s="285">
        <v>8000</v>
      </c>
      <c r="E1340" s="286">
        <f t="shared" si="21"/>
        <v>0</v>
      </c>
    </row>
    <row r="1341" ht="36" customHeight="1" spans="1:5">
      <c r="A1341" s="399" t="s">
        <v>112</v>
      </c>
      <c r="B1341" s="275" t="s">
        <v>113</v>
      </c>
      <c r="C1341" s="285">
        <v>9058</v>
      </c>
      <c r="D1341" s="285">
        <v>7617</v>
      </c>
      <c r="E1341" s="286">
        <f t="shared" si="21"/>
        <v>-0.159</v>
      </c>
    </row>
    <row r="1342" ht="36" customHeight="1" spans="1:5">
      <c r="A1342" s="399" t="s">
        <v>2402</v>
      </c>
      <c r="B1342" s="275" t="s">
        <v>2403</v>
      </c>
      <c r="C1342" s="285">
        <v>9058</v>
      </c>
      <c r="D1342" s="285">
        <v>7617</v>
      </c>
      <c r="E1342" s="286">
        <f t="shared" si="21"/>
        <v>-0.159</v>
      </c>
    </row>
    <row r="1343" ht="36" customHeight="1" spans="1:5">
      <c r="A1343" s="400" t="s">
        <v>2404</v>
      </c>
      <c r="B1343" s="278" t="s">
        <v>2405</v>
      </c>
      <c r="C1343" s="281">
        <v>9058</v>
      </c>
      <c r="D1343" s="281">
        <v>7617</v>
      </c>
      <c r="E1343" s="282">
        <f t="shared" si="21"/>
        <v>-0.159</v>
      </c>
    </row>
    <row r="1344" ht="36" customHeight="1" spans="1:5">
      <c r="A1344" s="400" t="s">
        <v>2406</v>
      </c>
      <c r="B1344" s="278" t="s">
        <v>2407</v>
      </c>
      <c r="C1344" s="281">
        <v>0</v>
      </c>
      <c r="D1344" s="281">
        <v>0</v>
      </c>
      <c r="E1344" s="282" t="str">
        <f t="shared" si="21"/>
        <v/>
      </c>
    </row>
    <row r="1345" ht="36" customHeight="1" spans="1:5">
      <c r="A1345" s="400" t="s">
        <v>2408</v>
      </c>
      <c r="B1345" s="278" t="s">
        <v>2409</v>
      </c>
      <c r="C1345" s="281">
        <v>0</v>
      </c>
      <c r="D1345" s="281">
        <v>0</v>
      </c>
      <c r="E1345" s="282" t="str">
        <f t="shared" si="21"/>
        <v/>
      </c>
    </row>
    <row r="1346" ht="36" customHeight="1" spans="1:5">
      <c r="A1346" s="400">
        <v>2320399</v>
      </c>
      <c r="B1346" s="278" t="s">
        <v>2410</v>
      </c>
      <c r="C1346" s="281">
        <v>0</v>
      </c>
      <c r="D1346" s="281">
        <v>0</v>
      </c>
      <c r="E1346" s="282" t="str">
        <f t="shared" si="21"/>
        <v/>
      </c>
    </row>
    <row r="1347" ht="36" customHeight="1" spans="1:5">
      <c r="A1347" s="399" t="s">
        <v>2411</v>
      </c>
      <c r="B1347" s="404" t="s">
        <v>517</v>
      </c>
      <c r="C1347" s="285"/>
      <c r="D1347" s="285"/>
      <c r="E1347" s="286" t="str">
        <f t="shared" si="21"/>
        <v/>
      </c>
    </row>
    <row r="1348" ht="36" customHeight="1" spans="1:5">
      <c r="A1348" s="399" t="s">
        <v>114</v>
      </c>
      <c r="B1348" s="275" t="s">
        <v>115</v>
      </c>
      <c r="C1348" s="285">
        <v>20</v>
      </c>
      <c r="D1348" s="285">
        <v>0</v>
      </c>
      <c r="E1348" s="286">
        <f t="shared" si="21"/>
        <v>-1</v>
      </c>
    </row>
    <row r="1349" ht="36" customHeight="1" spans="1:5">
      <c r="A1349" s="399" t="s">
        <v>2412</v>
      </c>
      <c r="B1349" s="275" t="s">
        <v>2413</v>
      </c>
      <c r="C1349" s="285">
        <v>20</v>
      </c>
      <c r="D1349" s="285">
        <v>0</v>
      </c>
      <c r="E1349" s="286">
        <f t="shared" si="21"/>
        <v>-1</v>
      </c>
    </row>
    <row r="1350" ht="36" customHeight="1" spans="1:5">
      <c r="A1350" s="399" t="s">
        <v>116</v>
      </c>
      <c r="B1350" s="275" t="s">
        <v>117</v>
      </c>
      <c r="C1350" s="285">
        <v>0</v>
      </c>
      <c r="D1350" s="285">
        <v>0</v>
      </c>
      <c r="E1350" s="286" t="str">
        <f t="shared" si="21"/>
        <v/>
      </c>
    </row>
    <row r="1351" ht="36" customHeight="1" spans="1:5">
      <c r="A1351" s="399" t="s">
        <v>2414</v>
      </c>
      <c r="B1351" s="275" t="s">
        <v>2415</v>
      </c>
      <c r="C1351" s="285">
        <v>0</v>
      </c>
      <c r="D1351" s="285">
        <v>0</v>
      </c>
      <c r="E1351" s="286" t="str">
        <f t="shared" si="21"/>
        <v/>
      </c>
    </row>
    <row r="1352" ht="36" customHeight="1" spans="1:5">
      <c r="A1352" s="399" t="s">
        <v>2416</v>
      </c>
      <c r="B1352" s="275" t="s">
        <v>2081</v>
      </c>
      <c r="C1352" s="285">
        <v>0</v>
      </c>
      <c r="D1352" s="285">
        <v>0</v>
      </c>
      <c r="E1352" s="286" t="str">
        <f t="shared" si="21"/>
        <v/>
      </c>
    </row>
    <row r="1353" ht="36" customHeight="1" spans="1:5">
      <c r="A1353" s="403" t="s">
        <v>2417</v>
      </c>
      <c r="B1353" s="404" t="s">
        <v>517</v>
      </c>
      <c r="C1353" s="417">
        <v>0</v>
      </c>
      <c r="D1353" s="417">
        <v>0</v>
      </c>
      <c r="E1353" s="286" t="str">
        <f t="shared" si="21"/>
        <v/>
      </c>
    </row>
    <row r="1354" ht="36" customHeight="1" spans="1:5">
      <c r="A1354" s="418"/>
      <c r="B1354" s="404"/>
      <c r="C1354" s="417"/>
      <c r="D1354" s="417"/>
      <c r="E1354" s="286" t="str">
        <f t="shared" si="21"/>
        <v/>
      </c>
    </row>
    <row r="1355" ht="36" customHeight="1" spans="1:5">
      <c r="A1355" s="419"/>
      <c r="B1355" s="420" t="s">
        <v>2418</v>
      </c>
      <c r="C1355" s="276">
        <v>406400</v>
      </c>
      <c r="D1355" s="276">
        <v>428500</v>
      </c>
      <c r="E1355" s="286">
        <f t="shared" si="21"/>
        <v>0.054</v>
      </c>
    </row>
    <row r="1356" spans="3:3">
      <c r="C1356" s="345"/>
    </row>
    <row r="1357" spans="3:3">
      <c r="C1357" s="370"/>
    </row>
    <row r="1358" spans="3:3">
      <c r="C1358" s="345"/>
    </row>
    <row r="1359" spans="3:3">
      <c r="C1359" s="370"/>
    </row>
    <row r="1360" spans="3:3">
      <c r="C1360" s="345"/>
    </row>
    <row r="1361" spans="3:3">
      <c r="C1361" s="345"/>
    </row>
    <row r="1362" spans="3:3">
      <c r="C1362" s="370"/>
    </row>
    <row r="1363" spans="3:3">
      <c r="C1363" s="345"/>
    </row>
    <row r="1364" spans="3:3">
      <c r="C1364" s="345"/>
    </row>
    <row r="1365" spans="3:3">
      <c r="C1365" s="345"/>
    </row>
    <row r="1366" spans="3:3">
      <c r="C1366" s="345"/>
    </row>
    <row r="1367" spans="3:5">
      <c r="C1367" s="370"/>
      <c r="E1367" s="304">
        <f>IF(C1355&lt;&gt;0,IF((D1355/C1355-1)&lt;-30%,"",IF((D1355/C1355-1)&gt;150%,"",D1355/C1355-1)),"")</f>
        <v>0</v>
      </c>
    </row>
    <row r="1368" spans="3:3">
      <c r="C1368" s="345"/>
    </row>
  </sheetData>
  <autoFilter ref="A3:E1355">
    <extLst/>
  </autoFilter>
  <mergeCells count="1">
    <mergeCell ref="B1:E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showZeros="0" view="pageBreakPreview" zoomScaleNormal="100" workbookViewId="0">
      <selection activeCell="D13" sqref="D13"/>
    </sheetView>
  </sheetViews>
  <sheetFormatPr defaultColWidth="9" defaultRowHeight="13.5" outlineLevelCol="1"/>
  <cols>
    <col min="1" max="1" width="79" customWidth="1"/>
    <col min="2" max="2" width="36.5" customWidth="1"/>
  </cols>
  <sheetData>
    <row r="1" ht="45" customHeight="1" spans="1:2">
      <c r="A1" s="381" t="s">
        <v>2419</v>
      </c>
      <c r="B1" s="381"/>
    </row>
    <row r="2" ht="20.1" customHeight="1" spans="1:2">
      <c r="A2" s="382"/>
      <c r="B2" s="383" t="s">
        <v>1</v>
      </c>
    </row>
    <row r="3" ht="45" customHeight="1" spans="1:2">
      <c r="A3" s="384" t="s">
        <v>2420</v>
      </c>
      <c r="B3" s="75" t="s">
        <v>5</v>
      </c>
    </row>
    <row r="4" ht="30" customHeight="1" spans="1:2">
      <c r="A4" s="385" t="s">
        <v>2421</v>
      </c>
      <c r="B4" s="386">
        <f>SUM(B5:B8)</f>
        <v>53103</v>
      </c>
    </row>
    <row r="5" ht="30" customHeight="1" spans="1:2">
      <c r="A5" s="387" t="s">
        <v>2422</v>
      </c>
      <c r="B5" s="388">
        <v>31600</v>
      </c>
    </row>
    <row r="6" ht="30" customHeight="1" spans="1:2">
      <c r="A6" s="387" t="s">
        <v>2423</v>
      </c>
      <c r="B6" s="388">
        <v>18043</v>
      </c>
    </row>
    <row r="7" ht="30" customHeight="1" spans="1:2">
      <c r="A7" s="387" t="s">
        <v>2424</v>
      </c>
      <c r="B7" s="388">
        <v>2560</v>
      </c>
    </row>
    <row r="8" ht="30" customHeight="1" spans="1:2">
      <c r="A8" s="387" t="s">
        <v>2425</v>
      </c>
      <c r="B8" s="388">
        <v>900</v>
      </c>
    </row>
    <row r="9" ht="30" customHeight="1" spans="1:2">
      <c r="A9" s="385" t="s">
        <v>2426</v>
      </c>
      <c r="B9" s="386">
        <f>SUM(B10:B19)</f>
        <v>23730</v>
      </c>
    </row>
    <row r="10" ht="30" customHeight="1" spans="1:2">
      <c r="A10" s="387" t="s">
        <v>2427</v>
      </c>
      <c r="B10" s="388">
        <v>12100</v>
      </c>
    </row>
    <row r="11" ht="30" customHeight="1" spans="1:2">
      <c r="A11" s="387" t="s">
        <v>2428</v>
      </c>
      <c r="B11" s="388">
        <v>150</v>
      </c>
    </row>
    <row r="12" ht="30" customHeight="1" spans="1:2">
      <c r="A12" s="387" t="s">
        <v>2429</v>
      </c>
      <c r="B12" s="388">
        <v>120</v>
      </c>
    </row>
    <row r="13" ht="30" customHeight="1" spans="1:2">
      <c r="A13" s="387" t="s">
        <v>2430</v>
      </c>
      <c r="B13" s="388">
        <v>300</v>
      </c>
    </row>
    <row r="14" ht="30" customHeight="1" spans="1:2">
      <c r="A14" s="387" t="s">
        <v>2431</v>
      </c>
      <c r="B14" s="388">
        <v>1900</v>
      </c>
    </row>
    <row r="15" ht="30" customHeight="1" spans="1:2">
      <c r="A15" s="387" t="s">
        <v>2432</v>
      </c>
      <c r="B15" s="388">
        <v>110</v>
      </c>
    </row>
    <row r="16" ht="30" customHeight="1" spans="1:2">
      <c r="A16" s="387" t="s">
        <v>2433</v>
      </c>
      <c r="B16" s="388">
        <v>0</v>
      </c>
    </row>
    <row r="17" ht="30" customHeight="1" spans="1:2">
      <c r="A17" s="387" t="s">
        <v>2434</v>
      </c>
      <c r="B17" s="388">
        <v>650</v>
      </c>
    </row>
    <row r="18" ht="30" customHeight="1" spans="1:2">
      <c r="A18" s="387" t="s">
        <v>2435</v>
      </c>
      <c r="B18" s="388">
        <v>400</v>
      </c>
    </row>
    <row r="19" ht="30" customHeight="1" spans="1:2">
      <c r="A19" s="387" t="s">
        <v>2436</v>
      </c>
      <c r="B19" s="388">
        <v>8000</v>
      </c>
    </row>
    <row r="20" ht="30" customHeight="1" spans="1:2">
      <c r="A20" s="385" t="s">
        <v>2437</v>
      </c>
      <c r="B20" s="386">
        <f>SUM(B21:B21)</f>
        <v>518</v>
      </c>
    </row>
    <row r="21" s="248" customFormat="1" ht="30" customHeight="1" spans="1:2">
      <c r="A21" s="387" t="s">
        <v>2438</v>
      </c>
      <c r="B21" s="179">
        <v>518</v>
      </c>
    </row>
    <row r="22" ht="30" customHeight="1" spans="1:2">
      <c r="A22" s="385" t="s">
        <v>2439</v>
      </c>
      <c r="B22" s="386">
        <f>SUM(B23:B24)</f>
        <v>150872</v>
      </c>
    </row>
    <row r="23" ht="30" customHeight="1" spans="1:2">
      <c r="A23" s="387" t="s">
        <v>2440</v>
      </c>
      <c r="B23" s="366">
        <v>134872</v>
      </c>
    </row>
    <row r="24" ht="30" customHeight="1" spans="1:2">
      <c r="A24" s="387" t="s">
        <v>2441</v>
      </c>
      <c r="B24" s="388">
        <v>16000</v>
      </c>
    </row>
    <row r="25" ht="30" customHeight="1" spans="1:2">
      <c r="A25" s="385" t="s">
        <v>2442</v>
      </c>
      <c r="B25" s="386">
        <f>SUM(B26)</f>
        <v>300</v>
      </c>
    </row>
    <row r="26" ht="30" customHeight="1" spans="1:2">
      <c r="A26" s="387" t="s">
        <v>2443</v>
      </c>
      <c r="B26" s="366">
        <v>300</v>
      </c>
    </row>
    <row r="27" ht="30" customHeight="1" spans="1:2">
      <c r="A27" s="385" t="s">
        <v>2444</v>
      </c>
      <c r="B27" s="386">
        <f>SUM(B28:B30)</f>
        <v>58045</v>
      </c>
    </row>
    <row r="28" ht="30" customHeight="1" spans="1:2">
      <c r="A28" s="387" t="s">
        <v>2445</v>
      </c>
      <c r="B28" s="388">
        <v>32000</v>
      </c>
    </row>
    <row r="29" ht="30" customHeight="1" spans="1:2">
      <c r="A29" s="387" t="s">
        <v>2446</v>
      </c>
      <c r="B29" s="388">
        <v>12715</v>
      </c>
    </row>
    <row r="30" ht="30" customHeight="1" spans="1:2">
      <c r="A30" s="387" t="s">
        <v>2447</v>
      </c>
      <c r="B30" s="388">
        <v>13330</v>
      </c>
    </row>
    <row r="31" ht="30" customHeight="1" spans="1:2">
      <c r="A31" s="387"/>
      <c r="B31" s="388"/>
    </row>
    <row r="32" ht="30" customHeight="1" spans="1:2">
      <c r="A32" s="389" t="s">
        <v>2448</v>
      </c>
      <c r="B32" s="386">
        <f>B4+B9+B20+B22+B25+B27</f>
        <v>286568</v>
      </c>
    </row>
    <row r="34" spans="2:2">
      <c r="B34" s="390"/>
    </row>
  </sheetData>
  <autoFilter ref="A3:B32">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3"/>
  <sheetViews>
    <sheetView showGridLines="0" showZeros="0" view="pageBreakPreview" zoomScaleNormal="100" workbookViewId="0">
      <selection activeCell="F5" sqref="F5"/>
    </sheetView>
  </sheetViews>
  <sheetFormatPr defaultColWidth="9" defaultRowHeight="13.5" outlineLevelCol="3"/>
  <cols>
    <col min="1" max="1" width="69.6333333333333" style="248" customWidth="1"/>
    <col min="2" max="2" width="43.375" customWidth="1"/>
    <col min="3" max="3" width="6.25" hidden="1" customWidth="1"/>
    <col min="4" max="4" width="16.6333333333333" customWidth="1"/>
  </cols>
  <sheetData>
    <row r="1" s="247" customFormat="1" ht="45" customHeight="1" spans="1:4">
      <c r="A1" s="371" t="s">
        <v>2449</v>
      </c>
      <c r="B1" s="371"/>
      <c r="C1" s="371"/>
      <c r="D1" s="371"/>
    </row>
    <row r="2" ht="20.1" customHeight="1" spans="1:4">
      <c r="A2" s="250"/>
      <c r="B2" s="361" t="s">
        <v>1</v>
      </c>
      <c r="C2" s="372"/>
      <c r="D2" s="372" t="s">
        <v>1</v>
      </c>
    </row>
    <row r="3" ht="45" customHeight="1" spans="1:4">
      <c r="A3" s="164" t="s">
        <v>2450</v>
      </c>
      <c r="B3" s="75" t="s">
        <v>5</v>
      </c>
      <c r="C3" s="373" t="s">
        <v>2451</v>
      </c>
      <c r="D3" s="75" t="s">
        <v>2452</v>
      </c>
    </row>
    <row r="4" ht="36" customHeight="1" spans="1:4">
      <c r="A4" s="374" t="s">
        <v>2453</v>
      </c>
      <c r="B4" s="116">
        <v>800</v>
      </c>
      <c r="C4" s="375"/>
      <c r="D4" s="376"/>
    </row>
    <row r="5" ht="36" customHeight="1" spans="1:4">
      <c r="A5" s="374" t="s">
        <v>2454</v>
      </c>
      <c r="B5" s="116">
        <v>30</v>
      </c>
      <c r="C5" s="377"/>
      <c r="D5" s="378"/>
    </row>
    <row r="6" ht="36" customHeight="1" spans="1:4">
      <c r="A6" s="374" t="s">
        <v>2455</v>
      </c>
      <c r="B6" s="116">
        <v>850</v>
      </c>
      <c r="C6" s="377"/>
      <c r="D6" s="378"/>
    </row>
    <row r="7" ht="36" customHeight="1" spans="1:4">
      <c r="A7" s="374" t="s">
        <v>2456</v>
      </c>
      <c r="B7" s="116">
        <v>1500</v>
      </c>
      <c r="C7" s="377"/>
      <c r="D7" s="378"/>
    </row>
    <row r="8" ht="36" customHeight="1" spans="1:4">
      <c r="A8" s="374" t="s">
        <v>2457</v>
      </c>
      <c r="B8" s="116">
        <v>330</v>
      </c>
      <c r="C8" s="377"/>
      <c r="D8" s="378"/>
    </row>
    <row r="9" ht="36" customHeight="1" spans="1:4">
      <c r="A9" s="374" t="s">
        <v>2458</v>
      </c>
      <c r="B9" s="116">
        <v>1400</v>
      </c>
      <c r="C9" s="377"/>
      <c r="D9" s="378"/>
    </row>
    <row r="10" ht="36" customHeight="1" spans="1:4">
      <c r="A10" s="374" t="s">
        <v>2459</v>
      </c>
      <c r="B10" s="116">
        <v>1800</v>
      </c>
      <c r="C10" s="377"/>
      <c r="D10" s="378"/>
    </row>
    <row r="11" ht="36" customHeight="1" spans="1:4">
      <c r="A11" s="374" t="s">
        <v>2460</v>
      </c>
      <c r="B11" s="116">
        <v>2300</v>
      </c>
      <c r="C11" s="377"/>
      <c r="D11" s="378"/>
    </row>
    <row r="12" ht="36" customHeight="1" spans="1:4">
      <c r="A12" s="374" t="s">
        <v>2461</v>
      </c>
      <c r="B12" s="116">
        <v>2900</v>
      </c>
      <c r="C12" s="377"/>
      <c r="D12" s="378"/>
    </row>
    <row r="13" ht="36" customHeight="1" spans="1:4">
      <c r="A13" s="374" t="s">
        <v>2462</v>
      </c>
      <c r="B13" s="116">
        <v>1900</v>
      </c>
      <c r="C13" s="377"/>
      <c r="D13" s="378"/>
    </row>
    <row r="14" ht="36" customHeight="1" spans="1:4">
      <c r="A14" s="374" t="s">
        <v>2463</v>
      </c>
      <c r="B14" s="116">
        <v>16970</v>
      </c>
      <c r="C14" s="377"/>
      <c r="D14" s="378"/>
    </row>
    <row r="15" ht="36" customHeight="1" spans="1:4">
      <c r="A15" s="374" t="s">
        <v>2464</v>
      </c>
      <c r="B15" s="116">
        <v>1200</v>
      </c>
      <c r="C15" s="377"/>
      <c r="D15" s="378"/>
    </row>
    <row r="16" ht="36" customHeight="1" spans="1:4">
      <c r="A16" s="374" t="s">
        <v>2465</v>
      </c>
      <c r="B16" s="116">
        <v>9000</v>
      </c>
      <c r="C16" s="377"/>
      <c r="D16" s="378"/>
    </row>
    <row r="17" ht="36" customHeight="1" spans="1:4">
      <c r="A17" s="374" t="s">
        <v>2466</v>
      </c>
      <c r="B17" s="116">
        <v>700</v>
      </c>
      <c r="C17" s="377"/>
      <c r="D17" s="378"/>
    </row>
    <row r="18" ht="36" customHeight="1" spans="1:4">
      <c r="A18" s="374" t="s">
        <v>2467</v>
      </c>
      <c r="B18" s="116">
        <v>130</v>
      </c>
      <c r="C18" s="378"/>
      <c r="D18" s="378"/>
    </row>
    <row r="19" ht="36" customHeight="1" spans="1:4">
      <c r="A19" s="374" t="s">
        <v>2468</v>
      </c>
      <c r="B19" s="116">
        <v>50</v>
      </c>
      <c r="C19" s="379"/>
      <c r="D19" s="379"/>
    </row>
    <row r="20" ht="36" customHeight="1" spans="1:4">
      <c r="A20" s="374" t="s">
        <v>2469</v>
      </c>
      <c r="B20" s="116">
        <v>3500</v>
      </c>
      <c r="C20" s="379"/>
      <c r="D20" s="379"/>
    </row>
    <row r="21" ht="36" customHeight="1" spans="1:4">
      <c r="A21" s="374" t="s">
        <v>2470</v>
      </c>
      <c r="B21" s="116">
        <v>300</v>
      </c>
      <c r="C21" s="379"/>
      <c r="D21" s="379"/>
    </row>
    <row r="22" ht="36" customHeight="1" spans="1:4">
      <c r="A22" s="374" t="s">
        <v>2471</v>
      </c>
      <c r="B22" s="116">
        <v>200</v>
      </c>
      <c r="C22" s="379"/>
      <c r="D22" s="379"/>
    </row>
    <row r="23" ht="36" customHeight="1" spans="1:4">
      <c r="A23" s="380" t="s">
        <v>2472</v>
      </c>
      <c r="B23" s="116">
        <v>45860</v>
      </c>
      <c r="C23" s="379"/>
      <c r="D23" s="379"/>
    </row>
  </sheetData>
  <autoFilter ref="A3:D23">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0"/>
  <sheetViews>
    <sheetView showGridLines="0" showZeros="0" view="pageBreakPreview" zoomScaleNormal="85" workbookViewId="0">
      <selection activeCell="I29" sqref="I29"/>
    </sheetView>
  </sheetViews>
  <sheetFormatPr defaultColWidth="9" defaultRowHeight="14.25" outlineLevelCol="3"/>
  <cols>
    <col min="1" max="1" width="43.6333333333333" style="150" customWidth="1"/>
    <col min="2" max="2" width="20.6333333333333" style="152" customWidth="1"/>
    <col min="3" max="3" width="20.6333333333333" style="150" customWidth="1"/>
    <col min="4" max="4" width="21.625" style="304" customWidth="1"/>
    <col min="5" max="5" width="21.625" style="150" customWidth="1"/>
    <col min="6" max="16377" width="9" style="150"/>
    <col min="16378" max="16379" width="35.6333333333333" style="150"/>
    <col min="16380" max="16384" width="9" style="150"/>
  </cols>
  <sheetData>
    <row r="1" ht="45" customHeight="1" spans="1:4">
      <c r="A1" s="155" t="s">
        <v>2473</v>
      </c>
      <c r="B1" s="155"/>
      <c r="C1" s="155"/>
      <c r="D1" s="155"/>
    </row>
    <row r="2" ht="20.1" customHeight="1" spans="1:4">
      <c r="A2" s="156"/>
      <c r="B2" s="156"/>
      <c r="C2" s="360"/>
      <c r="D2" s="361" t="s">
        <v>1</v>
      </c>
    </row>
    <row r="3" s="151" customFormat="1" ht="45" customHeight="1" spans="1:4">
      <c r="A3" s="158" t="s">
        <v>2474</v>
      </c>
      <c r="B3" s="158" t="s">
        <v>2472</v>
      </c>
      <c r="C3" s="362" t="s">
        <v>2475</v>
      </c>
      <c r="D3" s="362" t="s">
        <v>2476</v>
      </c>
    </row>
    <row r="4" ht="36" customHeight="1" spans="1:4">
      <c r="A4" s="363" t="s">
        <v>2477</v>
      </c>
      <c r="B4" s="364">
        <f>SUM(B5)</f>
        <v>54340</v>
      </c>
      <c r="C4" s="364">
        <f>SUM(C5)</f>
        <v>0</v>
      </c>
      <c r="D4" s="364">
        <f>SUM(D5)</f>
        <v>54340</v>
      </c>
    </row>
    <row r="5" ht="36" customHeight="1" spans="1:4">
      <c r="A5" s="365" t="s">
        <v>2478</v>
      </c>
      <c r="B5" s="160">
        <f>SUM(C5:D5)</f>
        <v>54340</v>
      </c>
      <c r="C5" s="160"/>
      <c r="D5" s="366">
        <v>54340</v>
      </c>
    </row>
    <row r="6" ht="36" customHeight="1" spans="1:4">
      <c r="A6" s="363" t="s">
        <v>2479</v>
      </c>
      <c r="B6" s="364"/>
      <c r="C6" s="364"/>
      <c r="D6" s="364"/>
    </row>
    <row r="7" spans="2:4">
      <c r="B7" s="367"/>
      <c r="C7" s="368"/>
      <c r="D7" s="369"/>
    </row>
    <row r="8" spans="3:3">
      <c r="C8" s="370"/>
    </row>
    <row r="9" spans="3:3">
      <c r="C9" s="370"/>
    </row>
    <row r="10" spans="3:3">
      <c r="C10" s="370"/>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D4 C5">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view="pageBreakPreview" zoomScaleNormal="100" workbookViewId="0">
      <selection activeCell="D10" sqref="D10"/>
    </sheetView>
  </sheetViews>
  <sheetFormatPr defaultColWidth="9" defaultRowHeight="13.5" outlineLevelCol="4"/>
  <cols>
    <col min="1" max="1" width="37.75" style="346" customWidth="1"/>
    <col min="2" max="2" width="22" style="346" customWidth="1"/>
    <col min="3" max="4" width="23.8833333333333" style="346" customWidth="1"/>
    <col min="5" max="5" width="24.5" style="346" customWidth="1"/>
    <col min="6" max="256" width="9" style="346"/>
    <col min="257" max="16384" width="9" style="1"/>
  </cols>
  <sheetData>
    <row r="1" s="346" customFormat="1" ht="40.5" customHeight="1" spans="1:5">
      <c r="A1" s="347" t="s">
        <v>2480</v>
      </c>
      <c r="B1" s="347"/>
      <c r="C1" s="347"/>
      <c r="D1" s="347"/>
      <c r="E1" s="347"/>
    </row>
    <row r="2" s="346" customFormat="1" ht="17" customHeight="1" spans="1:5">
      <c r="A2" s="348"/>
      <c r="B2" s="348"/>
      <c r="C2" s="348"/>
      <c r="D2" s="349"/>
      <c r="E2" s="350" t="s">
        <v>1</v>
      </c>
    </row>
    <row r="3" s="1" customFormat="1" ht="24.95" customHeight="1" spans="1:5">
      <c r="A3" s="351" t="s">
        <v>3</v>
      </c>
      <c r="B3" s="351" t="s">
        <v>128</v>
      </c>
      <c r="C3" s="351" t="s">
        <v>5</v>
      </c>
      <c r="D3" s="352" t="s">
        <v>2481</v>
      </c>
      <c r="E3" s="353"/>
    </row>
    <row r="4" s="1" customFormat="1" ht="24.95" customHeight="1" spans="1:5">
      <c r="A4" s="354"/>
      <c r="B4" s="354"/>
      <c r="C4" s="354"/>
      <c r="D4" s="158" t="s">
        <v>2482</v>
      </c>
      <c r="E4" s="158" t="s">
        <v>2483</v>
      </c>
    </row>
    <row r="5" s="346" customFormat="1" ht="35" customHeight="1" spans="1:5">
      <c r="A5" s="355" t="s">
        <v>2472</v>
      </c>
      <c r="B5" s="356">
        <f>SUM(B6:B8)</f>
        <v>2850</v>
      </c>
      <c r="C5" s="356">
        <f>SUM(C6:C8)</f>
        <v>2760</v>
      </c>
      <c r="D5" s="357">
        <f>SUM(C5-B5)</f>
        <v>-90</v>
      </c>
      <c r="E5" s="358">
        <f>SUM(D5/B5)</f>
        <v>-0.0316</v>
      </c>
    </row>
    <row r="6" s="346" customFormat="1" ht="35" customHeight="1" spans="1:5">
      <c r="A6" s="141" t="s">
        <v>2484</v>
      </c>
      <c r="B6" s="357"/>
      <c r="C6" s="357"/>
      <c r="D6" s="357"/>
      <c r="E6" s="358"/>
    </row>
    <row r="7" s="346" customFormat="1" ht="35" customHeight="1" spans="1:5">
      <c r="A7" s="141" t="s">
        <v>2485</v>
      </c>
      <c r="B7" s="357">
        <v>1050</v>
      </c>
      <c r="C7" s="357">
        <v>1000</v>
      </c>
      <c r="D7" s="357">
        <f t="shared" ref="D5:D10" si="0">SUM(C7-B7)</f>
        <v>-50</v>
      </c>
      <c r="E7" s="358">
        <f>SUM(D7/B7)</f>
        <v>-0.0476</v>
      </c>
    </row>
    <row r="8" s="346" customFormat="1" ht="35" customHeight="1" spans="1:5">
      <c r="A8" s="141" t="s">
        <v>2486</v>
      </c>
      <c r="B8" s="357">
        <f>SUM(B9:B10)</f>
        <v>1800</v>
      </c>
      <c r="C8" s="357">
        <f>SUM(C9:C10)</f>
        <v>1760</v>
      </c>
      <c r="D8" s="357">
        <f t="shared" si="0"/>
        <v>-40</v>
      </c>
      <c r="E8" s="358">
        <f t="shared" ref="E5:E10" si="1">SUM(D8/B8)</f>
        <v>-0.0222</v>
      </c>
    </row>
    <row r="9" s="346" customFormat="1" ht="35" customHeight="1" spans="1:5">
      <c r="A9" s="144" t="s">
        <v>2487</v>
      </c>
      <c r="B9" s="357">
        <v>406</v>
      </c>
      <c r="C9" s="357">
        <v>70</v>
      </c>
      <c r="D9" s="357">
        <f t="shared" si="0"/>
        <v>-336</v>
      </c>
      <c r="E9" s="358">
        <f t="shared" si="1"/>
        <v>-0.8276</v>
      </c>
    </row>
    <row r="10" s="346" customFormat="1" ht="35" customHeight="1" spans="1:5">
      <c r="A10" s="144" t="s">
        <v>2488</v>
      </c>
      <c r="B10" s="357">
        <v>1394</v>
      </c>
      <c r="C10" s="357">
        <v>1690</v>
      </c>
      <c r="D10" s="357">
        <f t="shared" si="0"/>
        <v>296</v>
      </c>
      <c r="E10" s="358">
        <f t="shared" si="1"/>
        <v>0.2123</v>
      </c>
    </row>
    <row r="11" s="346" customFormat="1" ht="130" customHeight="1" spans="1:5">
      <c r="A11" s="359" t="s">
        <v>2489</v>
      </c>
      <c r="B11" s="359"/>
      <c r="C11" s="359"/>
      <c r="D11" s="359"/>
      <c r="E11" s="359"/>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0"/>
  <sheetViews>
    <sheetView showGridLines="0" showZeros="0" view="pageBreakPreview" zoomScaleNormal="115" workbookViewId="0">
      <pane xSplit="2" ySplit="3" topLeftCell="C31" activePane="bottomRight" state="frozen"/>
      <selection/>
      <selection pane="topRight"/>
      <selection pane="bottomLeft"/>
      <selection pane="bottomRight" activeCell="F1" sqref="F$1:F$1048576"/>
    </sheetView>
  </sheetViews>
  <sheetFormatPr defaultColWidth="9" defaultRowHeight="14.25" outlineLevelCol="4"/>
  <cols>
    <col min="1" max="1" width="20.6333333333333" style="150" customWidth="1"/>
    <col min="2" max="2" width="50.75" style="150" customWidth="1"/>
    <col min="3" max="4" width="20.6333333333333" style="150" customWidth="1"/>
    <col min="5" max="5" width="20.6333333333333" style="304" customWidth="1"/>
    <col min="6" max="16356" width="9" style="150"/>
    <col min="16357" max="16357" width="45.6333333333333" style="150"/>
    <col min="16358" max="16384" width="9" style="150"/>
  </cols>
  <sheetData>
    <row r="1" ht="45" customHeight="1" spans="1:5">
      <c r="A1" s="152"/>
      <c r="B1" s="305" t="s">
        <v>2490</v>
      </c>
      <c r="C1" s="305"/>
      <c r="D1" s="305"/>
      <c r="E1" s="305"/>
    </row>
    <row r="2" s="302" customFormat="1" ht="20.1" customHeight="1" spans="1:5">
      <c r="A2" s="306"/>
      <c r="B2" s="307"/>
      <c r="C2" s="308"/>
      <c r="D2" s="307"/>
      <c r="E2" s="309" t="s">
        <v>1</v>
      </c>
    </row>
    <row r="3" s="303" customFormat="1" ht="45" customHeight="1" spans="1:5">
      <c r="A3" s="310" t="s">
        <v>2</v>
      </c>
      <c r="B3" s="311" t="s">
        <v>3</v>
      </c>
      <c r="C3" s="253" t="s">
        <v>4</v>
      </c>
      <c r="D3" s="253" t="s">
        <v>5</v>
      </c>
      <c r="E3" s="253" t="s">
        <v>6</v>
      </c>
    </row>
    <row r="4" s="303" customFormat="1" ht="36" customHeight="1" spans="1:5">
      <c r="A4" s="280" t="s">
        <v>2491</v>
      </c>
      <c r="B4" s="275" t="s">
        <v>2492</v>
      </c>
      <c r="C4" s="285"/>
      <c r="D4" s="285"/>
      <c r="E4" s="286" t="str">
        <f>IF(C4&gt;0,D4/C4-1,IF(C4&lt;0,-(D4/C4-1),""))</f>
        <v/>
      </c>
    </row>
    <row r="5" ht="36" customHeight="1" spans="1:5">
      <c r="A5" s="280" t="s">
        <v>2493</v>
      </c>
      <c r="B5" s="275" t="s">
        <v>2494</v>
      </c>
      <c r="C5" s="285"/>
      <c r="D5" s="285"/>
      <c r="E5" s="286" t="str">
        <f t="shared" ref="E5:E37" si="0">IF(C5&gt;0,D5/C5-1,IF(C5&lt;0,-(D5/C5-1),""))</f>
        <v/>
      </c>
    </row>
    <row r="6" ht="36" customHeight="1" spans="1:5">
      <c r="A6" s="280" t="s">
        <v>2495</v>
      </c>
      <c r="B6" s="275" t="s">
        <v>2496</v>
      </c>
      <c r="C6" s="285"/>
      <c r="D6" s="285"/>
      <c r="E6" s="286" t="str">
        <f t="shared" si="0"/>
        <v/>
      </c>
    </row>
    <row r="7" ht="36" customHeight="1" spans="1:5">
      <c r="A7" s="280" t="s">
        <v>2497</v>
      </c>
      <c r="B7" s="275" t="s">
        <v>2498</v>
      </c>
      <c r="C7" s="285"/>
      <c r="D7" s="285"/>
      <c r="E7" s="286" t="str">
        <f t="shared" si="0"/>
        <v/>
      </c>
    </row>
    <row r="8" ht="36" customHeight="1" spans="1:5">
      <c r="A8" s="280" t="s">
        <v>2499</v>
      </c>
      <c r="B8" s="275" t="s">
        <v>2500</v>
      </c>
      <c r="C8" s="285"/>
      <c r="D8" s="285"/>
      <c r="E8" s="286" t="str">
        <f t="shared" si="0"/>
        <v/>
      </c>
    </row>
    <row r="9" ht="36" customHeight="1" spans="1:5">
      <c r="A9" s="280" t="s">
        <v>2501</v>
      </c>
      <c r="B9" s="275" t="s">
        <v>2502</v>
      </c>
      <c r="C9" s="285"/>
      <c r="D9" s="285"/>
      <c r="E9" s="286" t="str">
        <f t="shared" si="0"/>
        <v/>
      </c>
    </row>
    <row r="10" ht="36" customHeight="1" spans="1:5">
      <c r="A10" s="280" t="s">
        <v>2503</v>
      </c>
      <c r="B10" s="275" t="s">
        <v>2504</v>
      </c>
      <c r="C10" s="285">
        <f>SUM(C11:C15)</f>
        <v>82716</v>
      </c>
      <c r="D10" s="285">
        <f>SUM(D11:D15)</f>
        <v>157677</v>
      </c>
      <c r="E10" s="286">
        <f t="shared" si="0"/>
        <v>0.906</v>
      </c>
    </row>
    <row r="11" ht="36" customHeight="1" spans="1:5">
      <c r="A11" s="280" t="s">
        <v>2505</v>
      </c>
      <c r="B11" s="278" t="s">
        <v>2506</v>
      </c>
      <c r="C11" s="281">
        <v>81337</v>
      </c>
      <c r="D11" s="281">
        <v>111177</v>
      </c>
      <c r="E11" s="286">
        <f t="shared" si="0"/>
        <v>0.367</v>
      </c>
    </row>
    <row r="12" ht="36" customHeight="1" spans="1:5">
      <c r="A12" s="280" t="s">
        <v>2507</v>
      </c>
      <c r="B12" s="278" t="s">
        <v>2508</v>
      </c>
      <c r="C12" s="281">
        <v>879</v>
      </c>
      <c r="D12" s="281"/>
      <c r="E12" s="286">
        <f t="shared" si="0"/>
        <v>-1</v>
      </c>
    </row>
    <row r="13" ht="36" customHeight="1" spans="1:5">
      <c r="A13" s="280" t="s">
        <v>2509</v>
      </c>
      <c r="B13" s="278" t="s">
        <v>2510</v>
      </c>
      <c r="C13" s="281" t="s">
        <v>2511</v>
      </c>
      <c r="D13" s="281"/>
      <c r="E13" s="286" t="e">
        <f t="shared" si="0"/>
        <v>#VALUE!</v>
      </c>
    </row>
    <row r="14" ht="36" customHeight="1" spans="1:5">
      <c r="A14" s="280" t="s">
        <v>2512</v>
      </c>
      <c r="B14" s="278" t="s">
        <v>2513</v>
      </c>
      <c r="C14" s="281" t="s">
        <v>2511</v>
      </c>
      <c r="D14" s="281"/>
      <c r="E14" s="286" t="e">
        <f t="shared" si="0"/>
        <v>#VALUE!</v>
      </c>
    </row>
    <row r="15" ht="36" customHeight="1" spans="1:5">
      <c r="A15" s="280" t="s">
        <v>2514</v>
      </c>
      <c r="B15" s="278" t="s">
        <v>2515</v>
      </c>
      <c r="C15" s="281">
        <v>500</v>
      </c>
      <c r="D15" s="281">
        <v>46500</v>
      </c>
      <c r="E15" s="286">
        <f t="shared" si="0"/>
        <v>92</v>
      </c>
    </row>
    <row r="16" ht="36" customHeight="1" spans="1:5">
      <c r="A16" s="313" t="s">
        <v>2516</v>
      </c>
      <c r="B16" s="314" t="s">
        <v>2517</v>
      </c>
      <c r="C16" s="285"/>
      <c r="D16" s="285"/>
      <c r="E16" s="286" t="str">
        <f t="shared" si="0"/>
        <v/>
      </c>
    </row>
    <row r="17" ht="36" customHeight="1" spans="1:5">
      <c r="A17" s="313" t="s">
        <v>2518</v>
      </c>
      <c r="B17" s="314" t="s">
        <v>2519</v>
      </c>
      <c r="C17" s="285"/>
      <c r="D17" s="285"/>
      <c r="E17" s="286" t="str">
        <f t="shared" si="0"/>
        <v/>
      </c>
    </row>
    <row r="18" ht="36" customHeight="1" spans="1:5">
      <c r="A18" s="313" t="s">
        <v>2520</v>
      </c>
      <c r="B18" s="192" t="s">
        <v>2521</v>
      </c>
      <c r="C18" s="281"/>
      <c r="D18" s="281"/>
      <c r="E18" s="286" t="str">
        <f t="shared" si="0"/>
        <v/>
      </c>
    </row>
    <row r="19" ht="36" customHeight="1" spans="1:5">
      <c r="A19" s="313" t="s">
        <v>2522</v>
      </c>
      <c r="B19" s="192" t="s">
        <v>2523</v>
      </c>
      <c r="C19" s="281"/>
      <c r="D19" s="281"/>
      <c r="E19" s="286" t="str">
        <f t="shared" si="0"/>
        <v/>
      </c>
    </row>
    <row r="20" ht="36" customHeight="1" spans="1:5">
      <c r="A20" s="313" t="s">
        <v>2524</v>
      </c>
      <c r="B20" s="314" t="s">
        <v>2525</v>
      </c>
      <c r="C20" s="285"/>
      <c r="D20" s="285"/>
      <c r="E20" s="286" t="str">
        <f t="shared" si="0"/>
        <v/>
      </c>
    </row>
    <row r="21" ht="36" customHeight="1" spans="1:5">
      <c r="A21" s="313" t="s">
        <v>2526</v>
      </c>
      <c r="B21" s="314" t="s">
        <v>2527</v>
      </c>
      <c r="C21" s="285"/>
      <c r="D21" s="285"/>
      <c r="E21" s="286" t="str">
        <f t="shared" si="0"/>
        <v/>
      </c>
    </row>
    <row r="22" ht="36" customHeight="1" spans="1:5">
      <c r="A22" s="313" t="s">
        <v>2528</v>
      </c>
      <c r="B22" s="314" t="s">
        <v>2529</v>
      </c>
      <c r="C22" s="285"/>
      <c r="D22" s="285"/>
      <c r="E22" s="286" t="str">
        <f t="shared" si="0"/>
        <v/>
      </c>
    </row>
    <row r="23" ht="36" customHeight="1" spans="1:5">
      <c r="A23" s="280" t="s">
        <v>2530</v>
      </c>
      <c r="B23" s="275" t="s">
        <v>2531</v>
      </c>
      <c r="C23" s="285"/>
      <c r="D23" s="285"/>
      <c r="E23" s="286" t="str">
        <f t="shared" si="0"/>
        <v/>
      </c>
    </row>
    <row r="24" ht="36" customHeight="1" spans="1:5">
      <c r="A24" s="280" t="s">
        <v>2532</v>
      </c>
      <c r="B24" s="275" t="s">
        <v>2533</v>
      </c>
      <c r="C24" s="285">
        <v>187</v>
      </c>
      <c r="D24" s="285"/>
      <c r="E24" s="286">
        <f t="shared" si="0"/>
        <v>-1</v>
      </c>
    </row>
    <row r="25" ht="36" customHeight="1" spans="1:5">
      <c r="A25" s="280" t="s">
        <v>2534</v>
      </c>
      <c r="B25" s="275" t="s">
        <v>2535</v>
      </c>
      <c r="C25" s="285"/>
      <c r="D25" s="285"/>
      <c r="E25" s="286" t="str">
        <f t="shared" si="0"/>
        <v/>
      </c>
    </row>
    <row r="26" ht="36" customHeight="1" spans="1:5">
      <c r="A26" s="280" t="s">
        <v>2536</v>
      </c>
      <c r="B26" s="275" t="s">
        <v>2537</v>
      </c>
      <c r="C26" s="285"/>
      <c r="D26" s="285"/>
      <c r="E26" s="286" t="str">
        <f t="shared" si="0"/>
        <v/>
      </c>
    </row>
    <row r="27" ht="36" customHeight="1" spans="1:5">
      <c r="A27" s="280" t="s">
        <v>2538</v>
      </c>
      <c r="B27" s="275" t="s">
        <v>2539</v>
      </c>
      <c r="C27" s="285"/>
      <c r="D27" s="285"/>
      <c r="E27" s="286" t="str">
        <f t="shared" si="0"/>
        <v/>
      </c>
    </row>
    <row r="28" ht="36" customHeight="1" spans="1:5">
      <c r="A28" s="280"/>
      <c r="B28" s="278"/>
      <c r="C28" s="281"/>
      <c r="D28" s="281"/>
      <c r="E28" s="286" t="str">
        <f t="shared" si="0"/>
        <v/>
      </c>
    </row>
    <row r="29" ht="36" customHeight="1" spans="1:5">
      <c r="A29" s="289"/>
      <c r="B29" s="290" t="s">
        <v>2540</v>
      </c>
      <c r="C29" s="285">
        <v>82903</v>
      </c>
      <c r="D29" s="285">
        <v>157677</v>
      </c>
      <c r="E29" s="286">
        <f t="shared" si="0"/>
        <v>0.902</v>
      </c>
    </row>
    <row r="30" ht="36" customHeight="1" spans="1:5">
      <c r="A30" s="315">
        <v>105</v>
      </c>
      <c r="B30" s="316" t="s">
        <v>2541</v>
      </c>
      <c r="C30" s="328">
        <v>231400</v>
      </c>
      <c r="D30" s="336">
        <v>70658</v>
      </c>
      <c r="E30" s="286">
        <f t="shared" si="0"/>
        <v>-0.695</v>
      </c>
    </row>
    <row r="31" ht="36" customHeight="1" spans="1:5">
      <c r="A31" s="339">
        <v>110</v>
      </c>
      <c r="B31" s="340" t="s">
        <v>59</v>
      </c>
      <c r="C31" s="328">
        <f>C32+C35+C36</f>
        <v>5896</v>
      </c>
      <c r="D31" s="328">
        <f>D32+D35+D36</f>
        <v>2843</v>
      </c>
      <c r="E31" s="286">
        <f t="shared" si="0"/>
        <v>-0.518</v>
      </c>
    </row>
    <row r="32" ht="36" customHeight="1" spans="1:5">
      <c r="A32" s="339">
        <v>11004</v>
      </c>
      <c r="B32" s="341" t="s">
        <v>2542</v>
      </c>
      <c r="C32" s="328">
        <v>5846</v>
      </c>
      <c r="D32" s="328">
        <v>2460</v>
      </c>
      <c r="E32" s="286">
        <f t="shared" si="0"/>
        <v>-0.579</v>
      </c>
    </row>
    <row r="33" ht="36" customHeight="1" spans="1:5">
      <c r="A33" s="342">
        <v>1100402</v>
      </c>
      <c r="B33" s="343" t="s">
        <v>2543</v>
      </c>
      <c r="C33" s="334">
        <v>1920</v>
      </c>
      <c r="D33" s="335">
        <v>2460</v>
      </c>
      <c r="E33" s="286">
        <f t="shared" si="0"/>
        <v>0.281</v>
      </c>
    </row>
    <row r="34" ht="36" customHeight="1" spans="1:5">
      <c r="A34" s="342">
        <v>1100403</v>
      </c>
      <c r="B34" s="344" t="s">
        <v>2544</v>
      </c>
      <c r="C34" s="334">
        <v>3926</v>
      </c>
      <c r="D34" s="335"/>
      <c r="E34" s="286">
        <f t="shared" si="0"/>
        <v>-1</v>
      </c>
    </row>
    <row r="35" ht="36" customHeight="1" spans="1:5">
      <c r="A35" s="342">
        <v>11008</v>
      </c>
      <c r="B35" s="343" t="s">
        <v>62</v>
      </c>
      <c r="C35" s="334">
        <v>50</v>
      </c>
      <c r="D35" s="335">
        <v>383</v>
      </c>
      <c r="E35" s="286">
        <f t="shared" si="0"/>
        <v>6.66</v>
      </c>
    </row>
    <row r="36" ht="36" customHeight="1" spans="1:5">
      <c r="A36" s="342">
        <v>11009</v>
      </c>
      <c r="B36" s="343" t="s">
        <v>63</v>
      </c>
      <c r="C36" s="334">
        <v>0</v>
      </c>
      <c r="D36" s="335"/>
      <c r="E36" s="286" t="str">
        <f t="shared" si="0"/>
        <v/>
      </c>
    </row>
    <row r="37" ht="36" customHeight="1" spans="1:5">
      <c r="A37" s="323"/>
      <c r="B37" s="324" t="s">
        <v>66</v>
      </c>
      <c r="C37" s="328">
        <f>SUM(C29:C31)</f>
        <v>320199</v>
      </c>
      <c r="D37" s="328">
        <f>SUM(D29:D31)</f>
        <v>231178</v>
      </c>
      <c r="E37" s="286">
        <f t="shared" si="0"/>
        <v>-0.278</v>
      </c>
    </row>
    <row r="38" spans="3:4">
      <c r="C38" s="345"/>
      <c r="D38" s="345"/>
    </row>
    <row r="40" spans="3:4">
      <c r="C40" s="345"/>
      <c r="D40" s="345"/>
    </row>
    <row r="42" spans="3:4">
      <c r="C42" s="345"/>
      <c r="D42" s="345"/>
    </row>
    <row r="43" spans="3:4">
      <c r="C43" s="345"/>
      <c r="D43" s="345"/>
    </row>
    <row r="45" spans="3:4">
      <c r="C45" s="345"/>
      <c r="D45" s="345"/>
    </row>
    <row r="46" spans="3:4">
      <c r="C46" s="345"/>
      <c r="D46" s="345"/>
    </row>
    <row r="47" spans="3:4">
      <c r="C47" s="345"/>
      <c r="D47" s="345"/>
    </row>
    <row r="48" spans="3:4">
      <c r="C48" s="345"/>
      <c r="D48" s="345"/>
    </row>
    <row r="50" spans="3:4">
      <c r="C50" s="345"/>
      <c r="D50" s="345"/>
    </row>
  </sheetData>
  <autoFilter ref="A3:E37">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1-1砚山县一般公共预算收入情况表</vt:lpstr>
      <vt:lpstr>1-2砚山县一般公共预算支出情况表</vt:lpstr>
      <vt:lpstr>1-3砚山县本级一般公共预算收入情况表</vt:lpstr>
      <vt:lpstr>1-4砚山县本级一般公共预算支出情况表（公开到项级）</vt:lpstr>
      <vt:lpstr>1-5砚山县本级一般公共预算基本支出情况表（公开到款级）</vt:lpstr>
      <vt:lpstr>1-6砚山县一般公共预算支出表（州、市对下转移支付项目）</vt:lpstr>
      <vt:lpstr>1-7砚山县本级分地区税收返还和转移支付预算表</vt:lpstr>
      <vt:lpstr>1-8砚山县本级“三公”经费预算财政拨款情况统计表</vt:lpstr>
      <vt:lpstr>2-1砚山县政府性基金预算收入情况表</vt:lpstr>
      <vt:lpstr>2-2砚山县政府性基金预算支出情况表</vt:lpstr>
      <vt:lpstr>2-3砚山县本级政府性基金预算收入情况表</vt:lpstr>
      <vt:lpstr>2-4砚山县本级政府性基金预算支出情况表（公开到项级）</vt:lpstr>
      <vt:lpstr>2-5砚山县本级政府性基金支出表（州、市对下转移支付）</vt:lpstr>
      <vt:lpstr>3-1砚山县国有资本经营收入预算情况表</vt:lpstr>
      <vt:lpstr>3-2砚山县国有资本经营支出预算情况表（公开到项级）</vt:lpstr>
      <vt:lpstr>3-3砚山县国有资本经营收入预算情况表</vt:lpstr>
      <vt:lpstr>3-4砚山县国有资本经营支出预算情况表（公开到项级）</vt:lpstr>
      <vt:lpstr>3-5 砚山县国有资本经营预算转移支付表 （分地区）</vt:lpstr>
      <vt:lpstr>3-6 砚山县国有资本经营预算转移支付表（分项目）</vt:lpstr>
      <vt:lpstr>4-1砚山县社会保险基金收入预算情况表</vt:lpstr>
      <vt:lpstr>4-2砚山县社会保险基金支出预算情况表</vt:lpstr>
      <vt:lpstr>4-3砚山县本级社会保险基金收入预算情况表</vt:lpstr>
      <vt:lpstr>4-4砚山县本级社会保险基金支出预算情况表</vt:lpstr>
      <vt:lpstr>5-1   2020年地方政府债务限额及余额预算情况表</vt:lpstr>
      <vt:lpstr>5-2  2020年地方政府一般债务余额情况表</vt:lpstr>
      <vt:lpstr>5-3  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2021年本级政府专项债务限额和余额情况表</vt:lpstr>
      <vt:lpstr>5-8 2020年年初新增地方政府债券资金安排表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蒙永银</cp:lastModifiedBy>
  <dcterms:created xsi:type="dcterms:W3CDTF">2006-09-16T00:00:00Z</dcterms:created>
  <cp:lastPrinted>2020-05-07T10:46:00Z</cp:lastPrinted>
  <dcterms:modified xsi:type="dcterms:W3CDTF">2024-06-21T07:19:05Z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